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G:\Drives compartilhados\SESMT Corporativo\PROCEDIMENTOS\1.MEIO AMBIENTE\DG.10 - LAIA_V04_11.03.2024\"/>
    </mc:Choice>
  </mc:AlternateContent>
  <xr:revisionPtr revIDLastSave="0" documentId="13_ncr:1_{B0D88322-8AF0-4A3D-AD1D-7CB7B4154A5F}" xr6:coauthVersionLast="47" xr6:coauthVersionMax="47" xr10:uidLastSave="{00000000-0000-0000-0000-000000000000}"/>
  <bookViews>
    <workbookView xWindow="-120" yWindow="-120" windowWidth="20730" windowHeight="11040" firstSheet="1" activeTab="2" xr2:uid="{00000000-000D-0000-FFFF-FFFF00000000}"/>
  </bookViews>
  <sheets>
    <sheet name="CAPA" sheetId="7" r:id="rId1"/>
    <sheet name="LISTA" sheetId="6" r:id="rId2"/>
    <sheet name="BASE" sheetId="1" r:id="rId3"/>
    <sheet name="Matriz de risco (1)" sheetId="9" r:id="rId4"/>
    <sheet name="Matriz de risco (2)" sheetId="10" r:id="rId5"/>
    <sheet name="Matriz de risco (3)" sheetId="11" r:id="rId6"/>
    <sheet name="revisões" sheetId="8" r:id="rId7"/>
  </sheets>
  <externalReferences>
    <externalReference r:id="rId8"/>
  </externalReferences>
  <definedNames>
    <definedName name="_xlnm._FilterDatabase" localSheetId="0" hidden="1">CAPA!#REF!</definedName>
    <definedName name="_xlnm.Extract" localSheetId="0">CAPA!#REF!</definedName>
    <definedName name="_xlnm.Print_Area" localSheetId="0">CAPA!$B$1:$F$61</definedName>
    <definedName name="_xlnm.Print_Area" localSheetId="3">'Matriz de risco (1)'!$A$2:$G$53</definedName>
    <definedName name="_xlnm.Print_Area" localSheetId="4">'Matriz de risco (2)'!$A$2:$G$53</definedName>
    <definedName name="_xlnm.Print_Area" localSheetId="5">'Matriz de risco (3)'!$A$2:$G$53</definedName>
    <definedName name="_xlnm.Criteria" localSheetId="0">CAPA!#REF!</definedName>
    <definedName name="Perigo">[1]Perigos!$B$3:$B$50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5" i="1" l="1"/>
  <c r="P65" i="1" s="1"/>
  <c r="M57" i="1"/>
  <c r="Q57" i="1" s="1"/>
  <c r="M58" i="1"/>
  <c r="Q58" i="1" s="1"/>
  <c r="M45" i="1"/>
  <c r="P45" i="1" s="1"/>
  <c r="M47" i="1"/>
  <c r="Q47" i="1" s="1"/>
  <c r="Q65" i="1" l="1"/>
  <c r="P57" i="1"/>
  <c r="P58" i="1"/>
  <c r="Q45" i="1"/>
  <c r="P47" i="1"/>
  <c r="M50" i="1"/>
  <c r="P50" i="1" s="1"/>
  <c r="M43" i="1"/>
  <c r="P43" i="1" s="1"/>
  <c r="M42" i="1"/>
  <c r="Q42" i="1" s="1"/>
  <c r="M41" i="1"/>
  <c r="P41" i="1" s="1"/>
  <c r="M40" i="1"/>
  <c r="P40" i="1" s="1"/>
  <c r="M39" i="1"/>
  <c r="Q39" i="1" s="1"/>
  <c r="M37" i="1"/>
  <c r="P37" i="1" s="1"/>
  <c r="M38" i="1"/>
  <c r="P38" i="1" s="1"/>
  <c r="M60" i="1"/>
  <c r="P60" i="1" s="1"/>
  <c r="M61" i="1"/>
  <c r="Q61" i="1" s="1"/>
  <c r="M62" i="1"/>
  <c r="P62" i="1" s="1"/>
  <c r="M63" i="1"/>
  <c r="P63" i="1" s="1"/>
  <c r="M64" i="1"/>
  <c r="P64" i="1" s="1"/>
  <c r="M66" i="1"/>
  <c r="Q66" i="1" s="1"/>
  <c r="M59" i="1"/>
  <c r="P59" i="1" s="1"/>
  <c r="M3" i="1"/>
  <c r="M54" i="1"/>
  <c r="P54" i="1" s="1"/>
  <c r="M55" i="1"/>
  <c r="Q55" i="1" s="1"/>
  <c r="M56" i="1"/>
  <c r="P56" i="1" s="1"/>
  <c r="M53" i="1"/>
  <c r="P53" i="1" s="1"/>
  <c r="M34" i="1"/>
  <c r="M36" i="1"/>
  <c r="P36" i="1" s="1"/>
  <c r="M44" i="1"/>
  <c r="Q44" i="1" s="1"/>
  <c r="M46" i="1"/>
  <c r="Q46" i="1" s="1"/>
  <c r="M48" i="1"/>
  <c r="P48" i="1" s="1"/>
  <c r="M49" i="1"/>
  <c r="P49" i="1" s="1"/>
  <c r="M51" i="1"/>
  <c r="Q51" i="1" s="1"/>
  <c r="M52" i="1"/>
  <c r="P52" i="1" s="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5" i="1"/>
  <c r="P42" i="1" l="1"/>
  <c r="Q50" i="1"/>
  <c r="Q43" i="1"/>
  <c r="Q41" i="1"/>
  <c r="Q40" i="1"/>
  <c r="P39" i="1"/>
  <c r="Q38" i="1"/>
  <c r="Q37" i="1"/>
  <c r="Q60" i="1"/>
  <c r="Q64" i="1"/>
  <c r="Q63" i="1"/>
  <c r="Q62" i="1"/>
  <c r="P66" i="1"/>
  <c r="P61" i="1"/>
  <c r="Q59" i="1"/>
  <c r="P46" i="1"/>
  <c r="P55" i="1"/>
  <c r="Q56" i="1"/>
  <c r="Q52" i="1"/>
  <c r="Q54" i="1"/>
  <c r="P44" i="1"/>
  <c r="Q48" i="1"/>
  <c r="P51" i="1"/>
  <c r="Q53" i="1"/>
  <c r="Q49" i="1"/>
  <c r="Q36"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P20" i="1" l="1"/>
  <c r="P3" i="1"/>
  <c r="P10" i="1" l="1"/>
  <c r="P30" i="1"/>
  <c r="P7" i="1"/>
  <c r="P11" i="1"/>
  <c r="P15" i="1"/>
  <c r="P18" i="1"/>
  <c r="P23" i="1"/>
  <c r="P27" i="1"/>
  <c r="P31" i="1"/>
  <c r="P35" i="1"/>
  <c r="P6" i="1"/>
  <c r="P17" i="1"/>
  <c r="P34" i="1"/>
  <c r="P4" i="1"/>
  <c r="P12" i="1"/>
  <c r="P19" i="1"/>
  <c r="P24" i="1"/>
  <c r="P28" i="1"/>
  <c r="P32" i="1"/>
  <c r="P14" i="1"/>
  <c r="P22" i="1"/>
  <c r="P26" i="1"/>
  <c r="P8" i="1"/>
  <c r="P5" i="1"/>
  <c r="P9" i="1"/>
  <c r="P13" i="1"/>
  <c r="P16" i="1"/>
  <c r="P21" i="1"/>
  <c r="P25" i="1"/>
  <c r="P29" i="1"/>
  <c r="P33" i="1"/>
</calcChain>
</file>

<file path=xl/sharedStrings.xml><?xml version="1.0" encoding="utf-8"?>
<sst xmlns="http://schemas.openxmlformats.org/spreadsheetml/2006/main" count="581" uniqueCount="189">
  <si>
    <t>Processo</t>
  </si>
  <si>
    <t>Atividade</t>
  </si>
  <si>
    <t xml:space="preserve">Aspecto </t>
  </si>
  <si>
    <t>Impacto</t>
  </si>
  <si>
    <t>Situação Operacional</t>
  </si>
  <si>
    <t>Incidência</t>
  </si>
  <si>
    <t>Temporalidade</t>
  </si>
  <si>
    <t>Classe</t>
  </si>
  <si>
    <t>PCV</t>
  </si>
  <si>
    <t>Abrangência</t>
  </si>
  <si>
    <t>Severidade</t>
  </si>
  <si>
    <t>Importância</t>
  </si>
  <si>
    <t>Controle Operacional</t>
  </si>
  <si>
    <t>Nível de Mitigação</t>
  </si>
  <si>
    <t>Risco Residual</t>
  </si>
  <si>
    <t>Significativo</t>
  </si>
  <si>
    <t>ÁREAS EDIFICADAS</t>
  </si>
  <si>
    <t>Atividades em geral, uso das instalações</t>
  </si>
  <si>
    <t>Consumo de energia elétrica</t>
  </si>
  <si>
    <t>Esgotamento/escassez dos recursos naturais</t>
  </si>
  <si>
    <t>Planejado</t>
  </si>
  <si>
    <t>Direta</t>
  </si>
  <si>
    <t>Atual</t>
  </si>
  <si>
    <t>INDICADOR AMBIENTAL
INTEGRAÇÃO
TREINAMENTO MENSAL “PMAS” 
ADESIVOS COM ORIENTAÇÕES NOS LOCAIS DE TRABALHO</t>
  </si>
  <si>
    <t>Consumo de água</t>
  </si>
  <si>
    <t>Geração de efluente doméstico</t>
  </si>
  <si>
    <t>Contaminação do solo e água</t>
  </si>
  <si>
    <t>EQUIPE DA LIMPEZA ORIENTADA A NÃO DESTINAR PRODUTOS QUÍMICOS EM PIAS E RALOS
REDE PÚBLICA DE ESGOTO</t>
  </si>
  <si>
    <t>Geração de resíduos recicláveis 
(papel, plástico, vidro, metal)</t>
  </si>
  <si>
    <t>Geração Resíduos não recicláveis (Comum)</t>
  </si>
  <si>
    <t>Geração de resíduos de lâmpadas</t>
  </si>
  <si>
    <t>Risco de Incêndio/Explosão</t>
  </si>
  <si>
    <t>Contaminação da água, ar e solo, e danos aos colaboradores</t>
  </si>
  <si>
    <t>Não planejado</t>
  </si>
  <si>
    <t>Futura</t>
  </si>
  <si>
    <t>Atividade administrativa</t>
  </si>
  <si>
    <t>Geração de sucata eletrônica</t>
  </si>
  <si>
    <t xml:space="preserve">COLETA SELETIVA 
PROCEDIMENTO GERENCIAMENTO DE RESÍDUOS
PGRS – PROGRAMA DE GERENCIAMENTO DE RESÍDUOS SÓLIDOS
INTEGRAÇÃO
TREINAMENTO MENSAL “PMAS” </t>
  </si>
  <si>
    <t>Consumo de papel</t>
  </si>
  <si>
    <t xml:space="preserve">CONTROLE DAS IMPRESSÕES </t>
  </si>
  <si>
    <t>Geração de resíduo de cartucho/tonner</t>
  </si>
  <si>
    <t xml:space="preserve">SEPARAÇÃO, ARMAZENAMENTO INTERNO E DESTINAÇÃO FINAL
PROCEDIMENTO GERENCIAMENTO DE RESÍDUOS
PGRS – PROGRAMA DE GERENCIAMENTO DE RESÍDUOS SÓLIDOS
INTEGRAÇÃO
TREINAMENTO MENSAL “PMAS” </t>
  </si>
  <si>
    <t>Geração de resíduo de pilhas e baterias</t>
  </si>
  <si>
    <t>Copa - Lanche de funcionários</t>
  </si>
  <si>
    <t>Geração de resíduo orgânico</t>
  </si>
  <si>
    <t>LIMPEZA</t>
  </si>
  <si>
    <t>Limpeza e conservação do prédio</t>
  </si>
  <si>
    <t>Geração de embalagens de produtos químicos</t>
  </si>
  <si>
    <t>2</t>
  </si>
  <si>
    <t>MANUTENÇÃO PREDIAL (TERCEIROS)</t>
  </si>
  <si>
    <t>Manutenção predial (terceiro), obras e reformas</t>
  </si>
  <si>
    <t>Indireta</t>
  </si>
  <si>
    <t>3</t>
  </si>
  <si>
    <t>Geração de fios e cabos elétricos</t>
  </si>
  <si>
    <t>Geração de pilhas e baterias</t>
  </si>
  <si>
    <t>Geração de resíduos eletrônicos (placas, componentes, fusíveis, disjuntor, relé, etc)</t>
  </si>
  <si>
    <t>Geração de sucata metálica</t>
  </si>
  <si>
    <t>1</t>
  </si>
  <si>
    <t>Geração Resíduo Sólido (papel, plástico, vidro, metal)</t>
  </si>
  <si>
    <t>Geração de resíduos de construção civil</t>
  </si>
  <si>
    <t>Geração de resíduos de telha de amianto</t>
  </si>
  <si>
    <t>Manutenção predial (terceiro), ar condicionado</t>
  </si>
  <si>
    <t>Risco de vazamento de gás refrigerante (ar condicionado)</t>
  </si>
  <si>
    <t>Contaminação do ar, efeito estufa</t>
  </si>
  <si>
    <t>GESTÃO DE GEE – GASES DO EFEITO ESTUFA (AR-CONDICIONADO)</t>
  </si>
  <si>
    <t>Geração de cilindros vazios ou contendo resíduo de gás refrigerante</t>
  </si>
  <si>
    <t>Contaminação do ar, solo e água</t>
  </si>
  <si>
    <t>ÁREA EXTERNA</t>
  </si>
  <si>
    <t>ALMOXARIFADO</t>
  </si>
  <si>
    <t>Risco de vazamento de óleo</t>
  </si>
  <si>
    <t>Risco de vazamento de produtos químicos</t>
  </si>
  <si>
    <t>Funcionamento do Gerador</t>
  </si>
  <si>
    <t>DEPÓSITO DE PNEUS</t>
  </si>
  <si>
    <t>Armazenamento de Materiais e Pneus</t>
  </si>
  <si>
    <t>Acondicionamento de Pneus Usados</t>
  </si>
  <si>
    <t>SEPARAÇÃO E ARMAZENAMENTO EM ÁREA COBERTA;</t>
  </si>
  <si>
    <t>DESTINAÇÃO DE PNEUS (TERCEIROS)</t>
  </si>
  <si>
    <t>Destinação Final de Pneus Usados</t>
  </si>
  <si>
    <t>Geração e Destinação de Pneus Usados</t>
  </si>
  <si>
    <t>Armazenamento de Materiais e Pneus (encontrados produtos químicos como lata de tintas, etc)</t>
  </si>
  <si>
    <t>Armazenamento de resíduos gerados na operação interna e externa</t>
  </si>
  <si>
    <t>Acondicionamento de resíduos de lâmpadas</t>
  </si>
  <si>
    <t>Acondicionamento de resíduos de pilhas e baterias</t>
  </si>
  <si>
    <t>ALMOXARIFADO CENTRAL</t>
  </si>
  <si>
    <t>Acondicionamento de sucata eletrônica</t>
  </si>
  <si>
    <t>Acondicionamento e destinação final de resíduos de epi`s</t>
  </si>
  <si>
    <t>Limpeza do piso</t>
  </si>
  <si>
    <t>Emissão de fumaça preta</t>
  </si>
  <si>
    <t>Contaminação do ar</t>
  </si>
  <si>
    <t>CAMPO</t>
  </si>
  <si>
    <t>Atividades em Campo / Novas instalações / 
Manutenção das redes elétricas /  Obras / Construção da Rede</t>
  </si>
  <si>
    <t>Geração de resíduos de epi`s</t>
  </si>
  <si>
    <t>Geração de ruído</t>
  </si>
  <si>
    <t>Incômodo a vizinhança</t>
  </si>
  <si>
    <t>Consumo de óleo hidráulico e diesel 
(caminhões)</t>
  </si>
  <si>
    <t>Consumo de gasolina (motosserra)</t>
  </si>
  <si>
    <t>Inspeção mensal do SGI</t>
  </si>
  <si>
    <t>Elaborador:</t>
  </si>
  <si>
    <t>Aprovador:</t>
  </si>
  <si>
    <t>ÁREA</t>
  </si>
  <si>
    <t>Frequência/ Probabilidade</t>
  </si>
  <si>
    <t xml:space="preserve">
PROCEDIMENTO GERENCIAMENTO DE RESÍDUOS
PROCEDIMENTO GESTÃO DE AMIANTO
PGRS – PROGRAMA DE GERENCIAMENTO DE RESÍDUOS SÓLIDOS
INTEGRAÇÃO
TREINAMENTO MENSAL “PMAS” </t>
  </si>
  <si>
    <t xml:space="preserve">
PROCEDIMENTO GERENCIAMENTO DE RESÍDUOS
PAE
PGRS – PROGRAMA DE GERENCIAMENTO DE RESÍDUOS SÓLIDOS
TREINAMENTO MENSAL “PMAS” </t>
  </si>
  <si>
    <t>MONITORAMENTO INDICADOR
TREINAMENTO MENSAL PMAS
PGRS</t>
  </si>
  <si>
    <t xml:space="preserve">DG10 - LAIA - LEVANTAMENTO DE ASPECTOS E IMPACTOS AMBIENTAIS </t>
  </si>
  <si>
    <t xml:space="preserve">OPERAÇÃO </t>
  </si>
  <si>
    <t xml:space="preserve">SEPARAÇÃO, ARMAZENAMENTO INTERNO E DESTINAÇÃO FINAL 
PROCEDIMENTO GERENCIAMENTO DE RESÍDUOS
PGRS – PROGRAMA DE GERENCIAMENTO DE RESÍDUOS SÓLIDOS
INTEGRAÇÃO
TREINAMENTO MENSAL “PMAS” </t>
  </si>
  <si>
    <t>PROCEDIMENTO GERENCIAMENTO DE RESÍDUOS
PGRS – PROGRAMA DE GERENCIAMENTO DE RESÍDUOS SÓLIDOS
INTEGRAÇÃO
TREINAMENTO MENSAL “PMAS” 
PAE</t>
  </si>
  <si>
    <t>PROCEDIMENTO FUMAÇA PRETA
PAE
PMAS</t>
  </si>
  <si>
    <t xml:space="preserve">PAE
PMAS
INSPEÇÃO SGI
</t>
  </si>
  <si>
    <t>SEDE / APOIO</t>
  </si>
  <si>
    <t>COLETA SELETIVA 
PROCEDIMENTO GERENCIAMENTO DE RESÍDUOS
PGRS – PROGRAMA DE GERENCIAMENTO DE RESÍDUOS SÓLIDOS
INTEGRAÇÃO
TREINAMENTO MENSAL “PMAS” 
APLICATIVO GPM – SOFTWARE DE INSPEÇÃO INTERNAS (QUE PERMITE REALIZAR INSPEÇÃO AMBIENTAL, INSPEÇÃO DE SEGURANÇA, INSPEÇÃO DA BRIGADA DA EMERGÊNCIA, COA)
ORIENTAÇÕES ATRAVÉS DOS CANAIS DE COMUNICAÇÃO (E-MAIL, WHATSAPP, INTRANET, COMUNICAÇÃO VISUAL, MURAL AMBIENTAL)
GESTÃO E MONITORAMENTO DO MULTIPLICADOR AMBIENTAL</t>
  </si>
  <si>
    <t>INDICADOR AMBIENTAL
INTEGRAÇÃO
TREINAMENTO MENSAL “PMAS” 
ADESIVOS COM ORIENTAÇÕES NOS LOCAIS DE TRABALHO
GESTÃO E MONITORAMENTO DO MULTIPLICADOR AMBIENTAL
DISPOSITIVOS/ACESSÓRIOS REDUTORES DE VAZÃO DA ÁGUA</t>
  </si>
  <si>
    <t>Uso das instalações sanitárias</t>
  </si>
  <si>
    <t>Geração de efluente sanitário</t>
  </si>
  <si>
    <t>MAPEAR A REDE DE ÁGUA E ESGOTO DE TODAS AS OPERAÇÕES (em andamento)
REDE PÚBLICA DE ESGOTO</t>
  </si>
  <si>
    <t>COLETA SELETIVA 
PROCEDIMENTO GERENCIAMENTO DE RESÍDUOS
PGRS – PROGRAMA DE GERENCIAMENTO DE RESÍDUOS SÓLIDOS
TREINAMENTO MENSAL “PMAS” 
APLICATIVO GPM – SOFTWARE DE INSPEÇÃO INTERNAS (QUE PERMITE REALIZAR INSPEÇÃO AMBIENTAL, INSPEÇÃO DE SEGURANÇA, INSPEÇÃO DA BRIGADA DA EMERGÊNCIA, COA)
ORIENTAÇÕES ATRAVÉS DOS CANAIS DE COMUNICAÇÃO (E-MAIL, WHATSAPP, INTRANET, COMUNICAÇÃO VISUAL, MURAL AMBIENTAL)
GESTÃO E MONITORAMENTO DO MULTIPLICADOR AMBIENTAL</t>
  </si>
  <si>
    <t xml:space="preserve">SEPARAÇÃO, ARMAZENAMENTO INTERNO E DESTINAÇÃO FINAL 
PROCEDIMENTO GERENCIAMENTO DE RESÍDUOS
PGRS – PROGRAMA DE GERENCIAMENTO DE RESÍDUOS SÓLIDOS
TREINAMENTO MENSAL “PMAS” </t>
  </si>
  <si>
    <t>INSPEÇÃO E MANUTENÇÃO DO SISTEMA DE COMBATE A INCÊNDIO;
INSPEÇÃO VISUAL MENSAL DAS MANGUEIRAS E HIDRANTES 
TESTE HIDROSTÁTICO ANUAL DAS MANGUEIRAS
INSPEÇÃO MENSAL DOS EXTINTORES, SINALIZAÇÃO LUMINOSA, KIT AMBIENTAL (KPA), KIT DE PRIMEIROS SOCORROS
INSPEÇÃO ANUAL DO SISTEMA DE DETECÇÃO DE ALARME DE INCÊNDIO
SIMULADO SEMESTRAL DE EVACUAÇÃO; 
ORIENTAÇÕES ATRAVÉS DOS CANAIS DE COMUNICAÇÃO (E-MAIL, WHATSAPP, INTRANET, COMUNICAÇÃO VISUAL, MURAL AMBIENTAL)
BRIGADA DE EMERGÊNCIA
GESTÃO E MONITORAMENTO DO MULTIPLICADOR AMBIENTAL</t>
  </si>
  <si>
    <t>ÁREA INTERNA</t>
  </si>
  <si>
    <t>Abastecimento de veículos</t>
  </si>
  <si>
    <t>INDICADOR AMBIENTAL
INTEGRAÇÃO
TREINAMENTO MENSAL “PMAS” 
ADESIVOS COM ORIENTAÇÕES NOS LOCAIS DE TRABALHO
DISPOSITIVOS/ACESSÓRIOS REDUTORES DE VAZÃO DA ÁGUA</t>
  </si>
  <si>
    <t>Geração de efluente com
resíduo de combustível</t>
  </si>
  <si>
    <t>Liberação de vapores/
combustível volatizado</t>
  </si>
  <si>
    <t>Geração de resíduos sólidos contaminados com óleo</t>
  </si>
  <si>
    <t>Risco de combustão e explosões</t>
  </si>
  <si>
    <t>Recebimento de inflamáveis</t>
  </si>
  <si>
    <t xml:space="preserve">PROCEDIMENTO GERENCIAMENTO DE RESÍDUOS
PAE
PGRS – PROGRAMA DE GERENCIAMENTO DE RESÍDUOS SÓLIDOS
TREINAMENTO MENSAL “PMAS” </t>
  </si>
  <si>
    <t>Comprometimento da
qualidade do ar</t>
  </si>
  <si>
    <t>Comprometimento á saúde
humana</t>
  </si>
  <si>
    <t>Comprometimento da
qualidade do solo e das
águas subterrâneas</t>
  </si>
  <si>
    <t>VITÓRIA DA CONQUISTA / BA</t>
  </si>
  <si>
    <t>FORTALEZA / CE</t>
  </si>
  <si>
    <t xml:space="preserve">PAE
PGRS – PROGRAMA DE GERENCIAMENTO DE RESÍDUOS SÓLIDOS
TREINAMENTO MENSAL “PMAS” </t>
  </si>
  <si>
    <t xml:space="preserve">PAE
INTEGRAÇÃO TERCEIROS
</t>
  </si>
  <si>
    <t>LAUDO DE RUÍDO AMBIENTAL</t>
  </si>
  <si>
    <t>Atendimento a Emergências</t>
  </si>
  <si>
    <t>KIT DE PROTEÇÃO AMBIENTAL
PGRS – PROGRAMA DE GERENCIAMENTO DE RESÍDUOS SÓLIDOS
TREINAMENTO BRIGADISTAS</t>
  </si>
  <si>
    <t>Geração de resíduos de simulados de incêndio (uso do extintor e mangueiras do hidrante)</t>
  </si>
  <si>
    <t>Geração de resíduos de primeiros socorros</t>
  </si>
  <si>
    <t>PGRS – PROGRAMA DE GERENCIAMENTO DE RESÍDUOS SÓLIDOS
TREINAMENTO BRIGADISTAS</t>
  </si>
  <si>
    <t>ÁREA EXTERNA                 (Terceiros)</t>
  </si>
  <si>
    <t>Manutenção preventiva / corretiva</t>
  </si>
  <si>
    <t>Contaminação do solo, água e ar</t>
  </si>
  <si>
    <t>PR.06 - HOMOLOGAÇÃO DE FORNECEDOR
PGRS – PROGRAMA DE GERENCIAMENTO DE RESÍDUOS SÓLIDOS
TREINAMENTO MENSAL “PMAS”</t>
  </si>
  <si>
    <t>REAPROVEITAMENTO DOS PNEUS ATRAVÉS DE FORNECEDOR DE RECAPAGEM
RECICLAGEM DE PNEUS INSERVÍVEIS 
CONTROLE DA LICENÇA AMBIENTAL DA EMPRESA QUE RECICLA 
INDICADOR DE PNEUS RECAPADOS, COM META DEFINIDA 
PROCEDIMENTO GESTÃO DE PNEUS</t>
  </si>
  <si>
    <t>Elaborador/ Aprovador:</t>
  </si>
  <si>
    <t>Nome</t>
  </si>
  <si>
    <t>Cargo</t>
  </si>
  <si>
    <t>Data/Assinatura</t>
  </si>
  <si>
    <t>Valéria dos Reis Costa de Lima</t>
  </si>
  <si>
    <t>Coordenadora do SESMT Corporativo</t>
  </si>
  <si>
    <t>DG.10</t>
  </si>
  <si>
    <t>José Ruy da Silva Santana</t>
  </si>
  <si>
    <t>Engenheiro de Segurança do Trabalho</t>
  </si>
  <si>
    <r>
      <rPr>
        <b/>
        <sz val="10"/>
        <rFont val="Verdana"/>
        <family val="2"/>
      </rPr>
      <t xml:space="preserve">Envolvidos na elaboração: </t>
    </r>
    <r>
      <rPr>
        <sz val="10"/>
        <rFont val="Verdana"/>
        <family val="2"/>
      </rPr>
      <t>Coordenação do SESMT, Engenheiros de Segurança do Trabalho, Técnicos em Segurança do Trabalho, Tecnólogos Ambientais, Coordenadora de Gestão e Qualidade</t>
    </r>
  </si>
  <si>
    <t>HISTÓRICO DE REVISÕES</t>
  </si>
  <si>
    <t>REVISÃO</t>
  </si>
  <si>
    <t>DATA</t>
  </si>
  <si>
    <t>RESUMO DA REVISÃO</t>
  </si>
  <si>
    <t>Elaboração do documento</t>
  </si>
  <si>
    <t>01</t>
  </si>
  <si>
    <t>02</t>
  </si>
  <si>
    <t>03</t>
  </si>
  <si>
    <t>04</t>
  </si>
  <si>
    <t>05</t>
  </si>
  <si>
    <t>Incluído atividade de Abastecimento de veículos</t>
  </si>
  <si>
    <t>Ajustado áreas - incluído Ceará</t>
  </si>
  <si>
    <t>Ajustado modelo</t>
  </si>
  <si>
    <t>Incluído atividade de Manutenção preventiva / corretiva e Atendimento a Emergências; campo para assinaturas; histórico de revisões.</t>
  </si>
  <si>
    <t>Armazenamento de Pneus</t>
  </si>
  <si>
    <t>Acondicionamento de Pneus Usados, que não serão reutilizados</t>
  </si>
  <si>
    <t xml:space="preserve">PROCEDIMENTO GESTÃO DE PNEUS
SEPARAÇÃO E ARMAZENAMENTO EM ÁREA COBERTA; </t>
  </si>
  <si>
    <t>Animais Peçonhentos</t>
  </si>
  <si>
    <t xml:space="preserve"> Resíduo gerado pelo animal ou realocação do animal (fauna)</t>
  </si>
  <si>
    <t>Destruição da fauna</t>
  </si>
  <si>
    <t xml:space="preserve">PAE
TREINAMENTO MENSAL “PMAS” </t>
  </si>
  <si>
    <t>Geração e Destinação de óleo e/ou peças e/ou resíduos contaminados com óleo e/ou graxa</t>
  </si>
  <si>
    <t>Atividades em campo com uso de Gerador</t>
  </si>
  <si>
    <t>Manutenção das Empilhadeiras</t>
  </si>
  <si>
    <t>Risco de vazamento de óleo e/ou outros resíduos contaminados</t>
  </si>
  <si>
    <t>Vazamento de óleo durante atividade de campo</t>
  </si>
  <si>
    <t>Solo (terra) contaminada</t>
  </si>
  <si>
    <r>
      <t xml:space="preserve">COLETA SELETIVA
REUTILIZAÇÃO
</t>
    </r>
    <r>
      <rPr>
        <b/>
        <sz val="11"/>
        <color theme="1"/>
        <rFont val="Calibri"/>
        <family val="2"/>
        <scheme val="minor"/>
      </rPr>
      <t xml:space="preserve">REAPROVEITAMENTO </t>
    </r>
    <r>
      <rPr>
        <sz val="11"/>
        <color theme="1"/>
        <rFont val="Calibri"/>
        <family val="2"/>
        <scheme val="minor"/>
      </rPr>
      <t xml:space="preserve">
PROCEDIMENTO GERENCIAMENTO DE RESÍDUOS
PGRS – PROGRAMA DE GERENCIAMENTO DE RESÍDUOS SÓLIDOS
INTEGRAÇÃO
TREINAMENTO MENSAL “PMAS” </t>
    </r>
  </si>
  <si>
    <t>VERSÃO: 06</t>
  </si>
  <si>
    <t>06</t>
  </si>
  <si>
    <t>Mudanças climáticas e desastres naturais</t>
  </si>
  <si>
    <t>Contaminação do solo e água / escassez dos recursos naturais</t>
  </si>
  <si>
    <t>PROCEDIMENTO DE PASSIVO AMBIENTAL
PAE
PMAS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</si>
</sst>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Calibri"/>
      <family val="2"/>
      <scheme val="minor"/>
    </font>
    <font>
      <b/>
      <sz val="60"/>
      <color theme="1"/>
      <name val="Calibri"/>
      <family val="2"/>
      <scheme val="minor"/>
    </font>
    <font>
      <b/>
      <sz val="11"/>
      <color theme="1"/>
      <name val="Calibri"/>
      <family val="2"/>
      <scheme val="minor"/>
    </font>
    <font>
      <u/>
      <sz val="11"/>
      <color theme="10"/>
      <name val="Calibri"/>
      <family val="2"/>
      <scheme val="minor"/>
    </font>
    <font>
      <sz val="10"/>
      <color rgb="FF000000"/>
      <name val="Calibri"/>
      <family val="2"/>
      <scheme val="minor"/>
    </font>
    <font>
      <b/>
      <sz val="10"/>
      <name val="Verdana"/>
      <family val="2"/>
    </font>
    <font>
      <sz val="10"/>
      <name val="Verdana"/>
      <family val="2"/>
    </font>
    <font>
      <b/>
      <sz val="20"/>
      <color theme="1"/>
      <name val="Calibri"/>
      <family val="2"/>
      <scheme val="minor"/>
    </font>
    <font>
      <sz val="16"/>
      <color theme="1"/>
      <name val="Calibri"/>
      <family val="2"/>
      <scheme val="minor"/>
    </font>
    <font>
      <sz val="8"/>
      <name val="Calibri"/>
      <family val="2"/>
      <scheme val="minor"/>
    </font>
    <font>
      <b/>
      <sz val="22"/>
      <color theme="1"/>
      <name val="Calibri"/>
      <family val="2"/>
    </font>
    <font>
      <sz val="9"/>
      <color theme="1"/>
      <name val="Calibri"/>
      <family val="2"/>
    </font>
    <font>
      <b/>
      <sz val="14"/>
      <color theme="1"/>
      <name val="Calibri"/>
      <family val="2"/>
      <scheme val="minor"/>
    </font>
    <font>
      <sz val="11"/>
      <color theme="0"/>
      <name val="Calibri"/>
      <family val="2"/>
      <scheme val="minor"/>
    </font>
    <font>
      <sz val="11"/>
      <color rgb="FFFFFFFF"/>
      <name val="Calibri"/>
      <family val="2"/>
      <scheme val="minor"/>
    </font>
    <font>
      <sz val="11"/>
      <color rgb="FF000000"/>
      <name val="Calibri"/>
      <family val="2"/>
      <scheme val="minor"/>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1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1" fillId="0" borderId="0" xfId="0" applyFont="1" applyAlignment="1">
      <alignment horizontal="center" vertical="center" wrapText="1"/>
    </xf>
    <xf numFmtId="0" fontId="1" fillId="0" borderId="0" xfId="0" applyFont="1"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0" borderId="0" xfId="0" applyAlignment="1">
      <alignment vertical="center" wrapText="1"/>
    </xf>
    <xf numFmtId="0" fontId="3" fillId="0" borderId="0" xfId="0" applyFont="1" applyAlignment="1">
      <alignment vertical="center" wrapText="1"/>
    </xf>
    <xf numFmtId="0" fontId="3" fillId="0" borderId="0" xfId="0" applyFont="1"/>
    <xf numFmtId="0" fontId="4" fillId="0" borderId="0" xfId="1" applyAlignment="1">
      <alignment vertical="center" wrapText="1"/>
    </xf>
    <xf numFmtId="0" fontId="4" fillId="0" borderId="0" xfId="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vertical="center" wrapText="1"/>
    </xf>
    <xf numFmtId="0" fontId="0" fillId="0" borderId="9" xfId="0" applyBorder="1" applyAlignment="1">
      <alignment horizontal="center" vertical="center"/>
    </xf>
    <xf numFmtId="0" fontId="0" fillId="0" borderId="0" xfId="0" applyAlignment="1">
      <alignment vertical="center"/>
    </xf>
    <xf numFmtId="0" fontId="6" fillId="0" borderId="9" xfId="0" applyFont="1" applyBorder="1" applyAlignment="1">
      <alignment horizontal="center" vertical="center" wrapText="1"/>
    </xf>
    <xf numFmtId="0" fontId="7" fillId="0" borderId="9" xfId="0" applyFont="1" applyBorder="1" applyAlignment="1">
      <alignment horizontal="left" vertical="center" wrapText="1"/>
    </xf>
    <xf numFmtId="0" fontId="6" fillId="0" borderId="9" xfId="0" applyFont="1" applyBorder="1" applyAlignment="1">
      <alignment horizontal="right" vertical="center" wrapText="1"/>
    </xf>
    <xf numFmtId="0" fontId="7" fillId="0" borderId="9" xfId="0" applyFont="1" applyBorder="1" applyAlignment="1">
      <alignment vertical="center" wrapText="1"/>
    </xf>
    <xf numFmtId="0" fontId="6" fillId="0" borderId="9" xfId="0" applyFont="1" applyBorder="1" applyAlignment="1">
      <alignment vertical="center" wrapText="1"/>
    </xf>
    <xf numFmtId="0" fontId="8" fillId="0" borderId="0" xfId="0" applyFont="1" applyAlignment="1">
      <alignment horizontal="center"/>
    </xf>
    <xf numFmtId="0" fontId="8" fillId="0" borderId="11" xfId="0" applyFont="1" applyBorder="1" applyAlignment="1">
      <alignment horizontal="center"/>
    </xf>
    <xf numFmtId="0" fontId="9" fillId="0" borderId="9" xfId="0" applyFont="1" applyBorder="1" applyAlignment="1">
      <alignment horizontal="center"/>
    </xf>
    <xf numFmtId="49" fontId="0" fillId="0" borderId="9" xfId="0" applyNumberFormat="1" applyBorder="1" applyAlignment="1">
      <alignment horizontal="center" vertical="center"/>
    </xf>
    <xf numFmtId="0" fontId="9" fillId="0" borderId="0" xfId="0" applyFont="1"/>
    <xf numFmtId="17" fontId="0" fillId="0" borderId="9" xfId="0" applyNumberFormat="1" applyBorder="1" applyAlignment="1">
      <alignment horizontal="center" vertical="center"/>
    </xf>
    <xf numFmtId="0" fontId="0" fillId="0" borderId="9" xfId="0" applyBorder="1" applyAlignment="1">
      <alignment vertical="center"/>
    </xf>
    <xf numFmtId="0" fontId="11" fillId="0" borderId="0" xfId="0" applyFont="1"/>
    <xf numFmtId="0" fontId="12" fillId="0" borderId="0" xfId="0" applyFont="1"/>
    <xf numFmtId="0" fontId="12" fillId="0" borderId="0" xfId="0" applyFont="1" applyAlignment="1">
      <alignment horizontal="center" vertical="center"/>
    </xf>
    <xf numFmtId="0" fontId="0" fillId="0" borderId="9" xfId="0" applyBorder="1" applyAlignment="1">
      <alignment horizontal="center" vertical="center" wrapText="1"/>
    </xf>
    <xf numFmtId="0" fontId="1" fillId="0" borderId="0" xfId="0" applyFont="1" applyAlignment="1">
      <alignment horizontal="justify" vertical="center" textRotation="90"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textRotation="90" wrapText="1"/>
    </xf>
    <xf numFmtId="0" fontId="14" fillId="2" borderId="4" xfId="0" applyFont="1" applyFill="1" applyBorder="1" applyAlignment="1">
      <alignment horizontal="center" vertical="center" textRotation="90" wrapText="1"/>
    </xf>
    <xf numFmtId="0" fontId="15" fillId="2" borderId="5" xfId="0" applyFont="1" applyFill="1" applyBorder="1" applyAlignment="1">
      <alignment horizontal="center" vertical="center" textRotation="90" wrapText="1"/>
    </xf>
    <xf numFmtId="0" fontId="0" fillId="3" borderId="0" xfId="0" applyFill="1" applyAlignment="1">
      <alignment horizontal="center" vertical="center" wrapText="1"/>
    </xf>
    <xf numFmtId="0" fontId="0" fillId="3" borderId="0" xfId="0" applyFill="1" applyAlignment="1">
      <alignment horizontal="left" vertical="center" wrapText="1"/>
    </xf>
    <xf numFmtId="2" fontId="0" fillId="3" borderId="0" xfId="0" applyNumberFormat="1" applyFill="1" applyAlignment="1">
      <alignment horizontal="center" vertical="center" wrapText="1"/>
    </xf>
    <xf numFmtId="0" fontId="16" fillId="3" borderId="0" xfId="0" applyFont="1" applyFill="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0" fillId="0" borderId="9" xfId="0" applyBorder="1" applyAlignment="1">
      <alignment horizontal="center" vertical="center"/>
    </xf>
    <xf numFmtId="0" fontId="13" fillId="0" borderId="15" xfId="0" applyFont="1" applyBorder="1" applyAlignment="1">
      <alignment horizontal="center" vertical="center" wrapText="1"/>
    </xf>
    <xf numFmtId="0" fontId="8" fillId="0" borderId="0" xfId="0" applyFont="1" applyAlignment="1">
      <alignment horizontal="center"/>
    </xf>
  </cellXfs>
  <cellStyles count="2">
    <cellStyle name="Hiperlink" xfId="1" builtinId="8"/>
    <cellStyle name="Normal" xfId="0" builtinId="0"/>
  </cellStyles>
  <dxfs count="21">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1"/>
        <color rgb="FFFFFFFF"/>
        <name val="Calibri"/>
        <scheme val="minor"/>
      </font>
      <fill>
        <patternFill patternType="solid">
          <fgColor indexed="64"/>
          <bgColor theme="9"/>
        </patternFill>
      </fill>
      <alignment horizontal="center" vertical="center" textRotation="90" wrapText="1"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114425" cy="666748"/>
    <xdr:pic>
      <xdr:nvPicPr>
        <xdr:cNvPr id="2" name="Imagem 1" descr="D:\Taiani Comunicação\Marca\Peças Identidade Visual\Folha Timbrada\2017\Imagens\Cabeçalho A4 Retrato.png">
          <a:extLst>
            <a:ext uri="{FF2B5EF4-FFF2-40B4-BE49-F238E27FC236}">
              <a16:creationId xmlns:a16="http://schemas.microsoft.com/office/drawing/2014/main" id="{074F20D7-DC02-4F3D-BD84-F94F47AE39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0" t="2854" r="82977" b="90901"/>
        <a:stretch/>
      </xdr:blipFill>
      <xdr:spPr bwMode="auto">
        <a:xfrm>
          <a:off x="0" y="0"/>
          <a:ext cx="1114425" cy="666748"/>
        </a:xfrm>
        <a:prstGeom prst="rect">
          <a:avLst/>
        </a:prstGeom>
        <a:noFill/>
        <a:ln>
          <a:noFill/>
        </a:ln>
      </xdr:spPr>
    </xdr:pic>
    <xdr:clientData/>
  </xdr:oneCellAnchor>
  <xdr:oneCellAnchor>
    <xdr:from>
      <xdr:col>5</xdr:col>
      <xdr:colOff>388143</xdr:colOff>
      <xdr:row>0</xdr:row>
      <xdr:rowOff>0</xdr:rowOff>
    </xdr:from>
    <xdr:ext cx="1609725" cy="666748"/>
    <xdr:pic>
      <xdr:nvPicPr>
        <xdr:cNvPr id="3" name="Imagem 2" descr="D:\Taiani Comunicação\Marca\Peças Identidade Visual\Folha Timbrada\2017\Imagens\Cabeçalho A4 Retrato.png">
          <a:extLst>
            <a:ext uri="{FF2B5EF4-FFF2-40B4-BE49-F238E27FC236}">
              <a16:creationId xmlns:a16="http://schemas.microsoft.com/office/drawing/2014/main" id="{2BAD6C6B-020F-47FD-B4E6-0D3D69E55B5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55" t="2854" r="3035" b="90901"/>
        <a:stretch/>
      </xdr:blipFill>
      <xdr:spPr bwMode="auto">
        <a:xfrm>
          <a:off x="6217443" y="0"/>
          <a:ext cx="1609725" cy="666748"/>
        </a:xfrm>
        <a:prstGeom prst="rect">
          <a:avLst/>
        </a:prstGeom>
        <a:noFill/>
        <a:ln>
          <a:noFill/>
        </a:ln>
      </xdr:spPr>
    </xdr:pic>
    <xdr:clientData/>
  </xdr:oneCellAnchor>
  <xdr:oneCellAnchor>
    <xdr:from>
      <xdr:col>1</xdr:col>
      <xdr:colOff>0</xdr:colOff>
      <xdr:row>56</xdr:row>
      <xdr:rowOff>57150</xdr:rowOff>
    </xdr:from>
    <xdr:ext cx="7917656" cy="919162"/>
    <xdr:pic>
      <xdr:nvPicPr>
        <xdr:cNvPr id="4" name="Imagem 3" descr="D:\Taiani Comunicação\Marca\Peças Identidade Visual\Folha Timbrada\2017\Imagens\Rodapé A4 Retrato.png">
          <a:extLst>
            <a:ext uri="{FF2B5EF4-FFF2-40B4-BE49-F238E27FC236}">
              <a16:creationId xmlns:a16="http://schemas.microsoft.com/office/drawing/2014/main" id="{C5C8B5DE-3976-4B85-B591-03816E7FCD6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3850" r="2450"/>
        <a:stretch/>
      </xdr:blipFill>
      <xdr:spPr bwMode="auto">
        <a:xfrm>
          <a:off x="214313" y="12522994"/>
          <a:ext cx="7917656" cy="919162"/>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28575</xdr:rowOff>
    </xdr:from>
    <xdr:ext cx="1114425" cy="666748"/>
    <xdr:pic>
      <xdr:nvPicPr>
        <xdr:cNvPr id="4" name="Imagem 3" descr="D:\Taiani Comunicação\Marca\Peças Identidade Visual\Folha Timbrada\2017\Imagens\Cabeçalho A4 Retrato.png">
          <a:extLst>
            <a:ext uri="{FF2B5EF4-FFF2-40B4-BE49-F238E27FC236}">
              <a16:creationId xmlns:a16="http://schemas.microsoft.com/office/drawing/2014/main" id="{99929D93-914B-4441-A8DD-E0A654654B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0" t="2854" r="82977" b="90901"/>
        <a:stretch/>
      </xdr:blipFill>
      <xdr:spPr bwMode="auto">
        <a:xfrm>
          <a:off x="85725" y="28575"/>
          <a:ext cx="1114425" cy="666748"/>
        </a:xfrm>
        <a:prstGeom prst="rect">
          <a:avLst/>
        </a:prstGeom>
        <a:noFill/>
        <a:ln>
          <a:noFill/>
        </a:ln>
      </xdr:spPr>
    </xdr:pic>
    <xdr:clientData/>
  </xdr:oneCellAnchor>
  <xdr:oneCellAnchor>
    <xdr:from>
      <xdr:col>5</xdr:col>
      <xdr:colOff>169068</xdr:colOff>
      <xdr:row>0</xdr:row>
      <xdr:rowOff>57150</xdr:rowOff>
    </xdr:from>
    <xdr:ext cx="1609725" cy="666748"/>
    <xdr:pic>
      <xdr:nvPicPr>
        <xdr:cNvPr id="5" name="Imagem 4" descr="D:\Taiani Comunicação\Marca\Peças Identidade Visual\Folha Timbrada\2017\Imagens\Cabeçalho A4 Retrato.png">
          <a:extLst>
            <a:ext uri="{FF2B5EF4-FFF2-40B4-BE49-F238E27FC236}">
              <a16:creationId xmlns:a16="http://schemas.microsoft.com/office/drawing/2014/main" id="{91C6851C-3171-4703-A1AA-4D0C1F582E7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55" t="2854" r="3035" b="90901"/>
        <a:stretch/>
      </xdr:blipFill>
      <xdr:spPr bwMode="auto">
        <a:xfrm>
          <a:off x="4455318" y="57150"/>
          <a:ext cx="1609725" cy="666748"/>
        </a:xfrm>
        <a:prstGeom prst="rect">
          <a:avLst/>
        </a:prstGeom>
        <a:noFill/>
        <a:ln>
          <a:noFill/>
        </a:ln>
      </xdr:spPr>
    </xdr:pic>
    <xdr:clientData/>
  </xdr:oneCellAnchor>
  <xdr:oneCellAnchor>
    <xdr:from>
      <xdr:col>0</xdr:col>
      <xdr:colOff>1</xdr:colOff>
      <xdr:row>44</xdr:row>
      <xdr:rowOff>76200</xdr:rowOff>
    </xdr:from>
    <xdr:ext cx="6096000" cy="652462"/>
    <xdr:pic>
      <xdr:nvPicPr>
        <xdr:cNvPr id="6" name="Imagem 5" descr="D:\Taiani Comunicação\Marca\Peças Identidade Visual\Folha Timbrada\2017\Imagens\Rodapé A4 Retrato.png">
          <a:extLst>
            <a:ext uri="{FF2B5EF4-FFF2-40B4-BE49-F238E27FC236}">
              <a16:creationId xmlns:a16="http://schemas.microsoft.com/office/drawing/2014/main" id="{E39DD4DA-8B61-4DB6-AE94-9EFBACB1F8A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3850"/>
        <a:stretch/>
      </xdr:blipFill>
      <xdr:spPr bwMode="auto">
        <a:xfrm>
          <a:off x="1" y="8801100"/>
          <a:ext cx="6096000" cy="652462"/>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154781</xdr:colOff>
      <xdr:row>47</xdr:row>
      <xdr:rowOff>111918</xdr:rowOff>
    </xdr:from>
    <xdr:to>
      <xdr:col>2</xdr:col>
      <xdr:colOff>59531</xdr:colOff>
      <xdr:row>52</xdr:row>
      <xdr:rowOff>92708</xdr:rowOff>
    </xdr:to>
    <xdr:pic>
      <xdr:nvPicPr>
        <xdr:cNvPr id="2" name="Imagem 1">
          <a:extLst>
            <a:ext uri="{FF2B5EF4-FFF2-40B4-BE49-F238E27FC236}">
              <a16:creationId xmlns:a16="http://schemas.microsoft.com/office/drawing/2014/main" id="{6924DBE4-24A6-488B-8B32-80295412CD8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9992" r="82040"/>
        <a:stretch/>
      </xdr:blipFill>
      <xdr:spPr bwMode="auto">
        <a:xfrm>
          <a:off x="154781" y="7791449"/>
          <a:ext cx="1916906" cy="754696"/>
        </a:xfrm>
        <a:prstGeom prst="rect">
          <a:avLst/>
        </a:prstGeom>
        <a:noFill/>
        <a:ln>
          <a:noFill/>
        </a:ln>
      </xdr:spPr>
    </xdr:pic>
    <xdr:clientData/>
  </xdr:twoCellAnchor>
  <xdr:twoCellAnchor editAs="oneCell">
    <xdr:from>
      <xdr:col>3</xdr:col>
      <xdr:colOff>1607342</xdr:colOff>
      <xdr:row>47</xdr:row>
      <xdr:rowOff>95247</xdr:rowOff>
    </xdr:from>
    <xdr:to>
      <xdr:col>6</xdr:col>
      <xdr:colOff>778984</xdr:colOff>
      <xdr:row>52</xdr:row>
      <xdr:rowOff>76037</xdr:rowOff>
    </xdr:to>
    <xdr:pic>
      <xdr:nvPicPr>
        <xdr:cNvPr id="3" name="Imagem 2">
          <a:extLst>
            <a:ext uri="{FF2B5EF4-FFF2-40B4-BE49-F238E27FC236}">
              <a16:creationId xmlns:a16="http://schemas.microsoft.com/office/drawing/2014/main" id="{C49826D4-014F-4195-96D8-2C5F1B65868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438" t="89992"/>
        <a:stretch/>
      </xdr:blipFill>
      <xdr:spPr bwMode="auto">
        <a:xfrm>
          <a:off x="5607842" y="7834310"/>
          <a:ext cx="4862830" cy="754696"/>
        </a:xfrm>
        <a:prstGeom prst="rect">
          <a:avLst/>
        </a:prstGeom>
        <a:noFill/>
        <a:ln>
          <a:noFill/>
        </a:ln>
      </xdr:spPr>
    </xdr:pic>
    <xdr:clientData/>
  </xdr:twoCellAnchor>
  <xdr:twoCellAnchor editAs="oneCell">
    <xdr:from>
      <xdr:col>0</xdr:col>
      <xdr:colOff>0</xdr:colOff>
      <xdr:row>1</xdr:row>
      <xdr:rowOff>59532</xdr:rowOff>
    </xdr:from>
    <xdr:to>
      <xdr:col>1</xdr:col>
      <xdr:colOff>507206</xdr:colOff>
      <xdr:row>4</xdr:row>
      <xdr:rowOff>261936</xdr:rowOff>
    </xdr:to>
    <xdr:pic>
      <xdr:nvPicPr>
        <xdr:cNvPr id="4" name="Imagem 3" descr="D:\Taiani Comunicação\Marca\Peças Identidade Visual\Folha Timbrada\2017\Imagens\Cabeçalho A4 Retrato.png">
          <a:extLst>
            <a:ext uri="{FF2B5EF4-FFF2-40B4-BE49-F238E27FC236}">
              <a16:creationId xmlns:a16="http://schemas.microsoft.com/office/drawing/2014/main" id="{19618CD8-1726-4FE6-A983-40DD0A5644A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270" t="2854" r="82977" b="90901"/>
        <a:stretch/>
      </xdr:blipFill>
      <xdr:spPr bwMode="auto">
        <a:xfrm>
          <a:off x="0" y="214313"/>
          <a:ext cx="1114425" cy="666748"/>
        </a:xfrm>
        <a:prstGeom prst="rect">
          <a:avLst/>
        </a:prstGeom>
        <a:noFill/>
        <a:ln>
          <a:noFill/>
        </a:ln>
      </xdr:spPr>
    </xdr:pic>
    <xdr:clientData/>
  </xdr:twoCellAnchor>
  <xdr:twoCellAnchor editAs="oneCell">
    <xdr:from>
      <xdr:col>5</xdr:col>
      <xdr:colOff>1047750</xdr:colOff>
      <xdr:row>1</xdr:row>
      <xdr:rowOff>71438</xdr:rowOff>
    </xdr:from>
    <xdr:to>
      <xdr:col>6</xdr:col>
      <xdr:colOff>740568</xdr:colOff>
      <xdr:row>4</xdr:row>
      <xdr:rowOff>273842</xdr:rowOff>
    </xdr:to>
    <xdr:pic>
      <xdr:nvPicPr>
        <xdr:cNvPr id="5" name="Imagem 4" descr="D:\Taiani Comunicação\Marca\Peças Identidade Visual\Folha Timbrada\2017\Imagens\Cabeçalho A4 Retrato.png">
          <a:extLst>
            <a:ext uri="{FF2B5EF4-FFF2-40B4-BE49-F238E27FC236}">
              <a16:creationId xmlns:a16="http://schemas.microsoft.com/office/drawing/2014/main" id="{A3B4FF4B-8268-4812-8B67-AF9D99CE370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5655" t="2854" r="3035" b="90901"/>
        <a:stretch/>
      </xdr:blipFill>
      <xdr:spPr bwMode="auto">
        <a:xfrm>
          <a:off x="8822531" y="226219"/>
          <a:ext cx="1609725" cy="666748"/>
        </a:xfrm>
        <a:prstGeom prst="rect">
          <a:avLst/>
        </a:prstGeom>
        <a:noFill/>
        <a:ln>
          <a:noFill/>
        </a:ln>
      </xdr:spPr>
    </xdr:pic>
    <xdr:clientData/>
  </xdr:twoCellAnchor>
  <xdr:twoCellAnchor editAs="oneCell">
    <xdr:from>
      <xdr:col>3</xdr:col>
      <xdr:colOff>2547937</xdr:colOff>
      <xdr:row>5</xdr:row>
      <xdr:rowOff>238124</xdr:rowOff>
    </xdr:from>
    <xdr:to>
      <xdr:col>6</xdr:col>
      <xdr:colOff>790082</xdr:colOff>
      <xdr:row>21</xdr:row>
      <xdr:rowOff>111599</xdr:rowOff>
    </xdr:to>
    <xdr:pic>
      <xdr:nvPicPr>
        <xdr:cNvPr id="7" name="Imagem 6">
          <a:extLst>
            <a:ext uri="{FF2B5EF4-FFF2-40B4-BE49-F238E27FC236}">
              <a16:creationId xmlns:a16="http://schemas.microsoft.com/office/drawing/2014/main" id="{3D2300C4-CC05-E393-7DE2-22FDF7EF9F8D}"/>
            </a:ext>
          </a:extLst>
        </xdr:cNvPr>
        <xdr:cNvPicPr>
          <a:picLocks noChangeAspect="1"/>
        </xdr:cNvPicPr>
      </xdr:nvPicPr>
      <xdr:blipFill>
        <a:blip xmlns:r="http://schemas.openxmlformats.org/officeDocument/2006/relationships" r:embed="rId3"/>
        <a:stretch>
          <a:fillRect/>
        </a:stretch>
      </xdr:blipFill>
      <xdr:spPr>
        <a:xfrm>
          <a:off x="6548437" y="1214437"/>
          <a:ext cx="3933333" cy="2552381"/>
        </a:xfrm>
        <a:prstGeom prst="rect">
          <a:avLst/>
        </a:prstGeom>
      </xdr:spPr>
    </xdr:pic>
    <xdr:clientData/>
  </xdr:twoCellAnchor>
  <xdr:twoCellAnchor editAs="oneCell">
    <xdr:from>
      <xdr:col>0</xdr:col>
      <xdr:colOff>607218</xdr:colOff>
      <xdr:row>16</xdr:row>
      <xdr:rowOff>47625</xdr:rowOff>
    </xdr:from>
    <xdr:to>
      <xdr:col>3</xdr:col>
      <xdr:colOff>1559099</xdr:colOff>
      <xdr:row>29</xdr:row>
      <xdr:rowOff>121183</xdr:rowOff>
    </xdr:to>
    <xdr:pic>
      <xdr:nvPicPr>
        <xdr:cNvPr id="9" name="Imagem 8">
          <a:extLst>
            <a:ext uri="{FF2B5EF4-FFF2-40B4-BE49-F238E27FC236}">
              <a16:creationId xmlns:a16="http://schemas.microsoft.com/office/drawing/2014/main" id="{C3E49143-3852-9E3D-2AF7-7EF4555E9F5E}"/>
            </a:ext>
          </a:extLst>
        </xdr:cNvPr>
        <xdr:cNvPicPr>
          <a:picLocks noChangeAspect="1"/>
        </xdr:cNvPicPr>
      </xdr:nvPicPr>
      <xdr:blipFill>
        <a:blip xmlns:r="http://schemas.openxmlformats.org/officeDocument/2006/relationships" r:embed="rId4"/>
        <a:stretch>
          <a:fillRect/>
        </a:stretch>
      </xdr:blipFill>
      <xdr:spPr>
        <a:xfrm>
          <a:off x="607218" y="2928938"/>
          <a:ext cx="4952381" cy="2085714"/>
        </a:xfrm>
        <a:prstGeom prst="rect">
          <a:avLst/>
        </a:prstGeom>
      </xdr:spPr>
    </xdr:pic>
    <xdr:clientData/>
  </xdr:twoCellAnchor>
  <xdr:twoCellAnchor editAs="oneCell">
    <xdr:from>
      <xdr:col>1</xdr:col>
      <xdr:colOff>11906</xdr:colOff>
      <xdr:row>5</xdr:row>
      <xdr:rowOff>238125</xdr:rowOff>
    </xdr:from>
    <xdr:to>
      <xdr:col>3</xdr:col>
      <xdr:colOff>2104339</xdr:colOff>
      <xdr:row>15</xdr:row>
      <xdr:rowOff>135525</xdr:rowOff>
    </xdr:to>
    <xdr:pic>
      <xdr:nvPicPr>
        <xdr:cNvPr id="10" name="Imagem 9">
          <a:extLst>
            <a:ext uri="{FF2B5EF4-FFF2-40B4-BE49-F238E27FC236}">
              <a16:creationId xmlns:a16="http://schemas.microsoft.com/office/drawing/2014/main" id="{49F3BBA9-F5A7-79C1-B7EE-32F49A7B8DAF}"/>
            </a:ext>
          </a:extLst>
        </xdr:cNvPr>
        <xdr:cNvPicPr>
          <a:picLocks noChangeAspect="1"/>
        </xdr:cNvPicPr>
      </xdr:nvPicPr>
      <xdr:blipFill>
        <a:blip xmlns:r="http://schemas.openxmlformats.org/officeDocument/2006/relationships" r:embed="rId5"/>
        <a:stretch>
          <a:fillRect/>
        </a:stretch>
      </xdr:blipFill>
      <xdr:spPr>
        <a:xfrm>
          <a:off x="619125" y="1214438"/>
          <a:ext cx="5485714" cy="1647619"/>
        </a:xfrm>
        <a:prstGeom prst="rect">
          <a:avLst/>
        </a:prstGeom>
      </xdr:spPr>
    </xdr:pic>
    <xdr:clientData/>
  </xdr:twoCellAnchor>
  <xdr:twoCellAnchor editAs="oneCell">
    <xdr:from>
      <xdr:col>3</xdr:col>
      <xdr:colOff>1607344</xdr:colOff>
      <xdr:row>21</xdr:row>
      <xdr:rowOff>142882</xdr:rowOff>
    </xdr:from>
    <xdr:to>
      <xdr:col>6</xdr:col>
      <xdr:colOff>773906</xdr:colOff>
      <xdr:row>27</xdr:row>
      <xdr:rowOff>147527</xdr:rowOff>
    </xdr:to>
    <xdr:pic>
      <xdr:nvPicPr>
        <xdr:cNvPr id="11" name="Imagem 10">
          <a:extLst>
            <a:ext uri="{FF2B5EF4-FFF2-40B4-BE49-F238E27FC236}">
              <a16:creationId xmlns:a16="http://schemas.microsoft.com/office/drawing/2014/main" id="{4DE96920-1E11-27CE-F862-E9B519A628CC}"/>
            </a:ext>
          </a:extLst>
        </xdr:cNvPr>
        <xdr:cNvPicPr>
          <a:picLocks noChangeAspect="1"/>
        </xdr:cNvPicPr>
      </xdr:nvPicPr>
      <xdr:blipFill>
        <a:blip xmlns:r="http://schemas.openxmlformats.org/officeDocument/2006/relationships" r:embed="rId6"/>
        <a:stretch>
          <a:fillRect/>
        </a:stretch>
      </xdr:blipFill>
      <xdr:spPr>
        <a:xfrm>
          <a:off x="5607844" y="3857632"/>
          <a:ext cx="4857750" cy="933333"/>
        </a:xfrm>
        <a:prstGeom prst="rect">
          <a:avLst/>
        </a:prstGeom>
      </xdr:spPr>
    </xdr:pic>
    <xdr:clientData/>
  </xdr:twoCellAnchor>
  <xdr:twoCellAnchor editAs="oneCell">
    <xdr:from>
      <xdr:col>1</xdr:col>
      <xdr:colOff>11907</xdr:colOff>
      <xdr:row>29</xdr:row>
      <xdr:rowOff>107155</xdr:rowOff>
    </xdr:from>
    <xdr:to>
      <xdr:col>3</xdr:col>
      <xdr:colOff>2250281</xdr:colOff>
      <xdr:row>36</xdr:row>
      <xdr:rowOff>80829</xdr:rowOff>
    </xdr:to>
    <xdr:pic>
      <xdr:nvPicPr>
        <xdr:cNvPr id="12" name="Imagem 11">
          <a:extLst>
            <a:ext uri="{FF2B5EF4-FFF2-40B4-BE49-F238E27FC236}">
              <a16:creationId xmlns:a16="http://schemas.microsoft.com/office/drawing/2014/main" id="{ED1B2718-A2C0-054A-1DD7-87E12EE49119}"/>
            </a:ext>
          </a:extLst>
        </xdr:cNvPr>
        <xdr:cNvPicPr>
          <a:picLocks noChangeAspect="1"/>
        </xdr:cNvPicPr>
      </xdr:nvPicPr>
      <xdr:blipFill>
        <a:blip xmlns:r="http://schemas.openxmlformats.org/officeDocument/2006/relationships" r:embed="rId7"/>
        <a:stretch>
          <a:fillRect/>
        </a:stretch>
      </xdr:blipFill>
      <xdr:spPr>
        <a:xfrm>
          <a:off x="619126" y="5060155"/>
          <a:ext cx="5631655" cy="1057143"/>
        </a:xfrm>
        <a:prstGeom prst="rect">
          <a:avLst/>
        </a:prstGeom>
      </xdr:spPr>
    </xdr:pic>
    <xdr:clientData/>
  </xdr:twoCellAnchor>
  <xdr:twoCellAnchor editAs="oneCell">
    <xdr:from>
      <xdr:col>1</xdr:col>
      <xdr:colOff>35719</xdr:colOff>
      <xdr:row>36</xdr:row>
      <xdr:rowOff>71437</xdr:rowOff>
    </xdr:from>
    <xdr:to>
      <xdr:col>3</xdr:col>
      <xdr:colOff>2190749</xdr:colOff>
      <xdr:row>49</xdr:row>
      <xdr:rowOff>11906</xdr:rowOff>
    </xdr:to>
    <xdr:pic>
      <xdr:nvPicPr>
        <xdr:cNvPr id="13" name="Imagem 12">
          <a:extLst>
            <a:ext uri="{FF2B5EF4-FFF2-40B4-BE49-F238E27FC236}">
              <a16:creationId xmlns:a16="http://schemas.microsoft.com/office/drawing/2014/main" id="{8BC78A1E-62DC-49E3-78D9-5DB75C8B8607}"/>
            </a:ext>
          </a:extLst>
        </xdr:cNvPr>
        <xdr:cNvPicPr>
          <a:picLocks noChangeAspect="1"/>
        </xdr:cNvPicPr>
      </xdr:nvPicPr>
      <xdr:blipFill>
        <a:blip xmlns:r="http://schemas.openxmlformats.org/officeDocument/2006/relationships" r:embed="rId8"/>
        <a:stretch>
          <a:fillRect/>
        </a:stretch>
      </xdr:blipFill>
      <xdr:spPr>
        <a:xfrm>
          <a:off x="642938" y="6107906"/>
          <a:ext cx="5548311" cy="1952625"/>
        </a:xfrm>
        <a:prstGeom prst="rect">
          <a:avLst/>
        </a:prstGeom>
      </xdr:spPr>
    </xdr:pic>
    <xdr:clientData/>
  </xdr:twoCellAnchor>
  <xdr:twoCellAnchor editAs="oneCell">
    <xdr:from>
      <xdr:col>3</xdr:col>
      <xdr:colOff>2178843</xdr:colOff>
      <xdr:row>29</xdr:row>
      <xdr:rowOff>71437</xdr:rowOff>
    </xdr:from>
    <xdr:to>
      <xdr:col>6</xdr:col>
      <xdr:colOff>726280</xdr:colOff>
      <xdr:row>48</xdr:row>
      <xdr:rowOff>95249</xdr:rowOff>
    </xdr:to>
    <xdr:pic>
      <xdr:nvPicPr>
        <xdr:cNvPr id="14" name="Imagem 13">
          <a:extLst>
            <a:ext uri="{FF2B5EF4-FFF2-40B4-BE49-F238E27FC236}">
              <a16:creationId xmlns:a16="http://schemas.microsoft.com/office/drawing/2014/main" id="{D26DD07B-E06C-B3D7-234C-DD7946611A89}"/>
            </a:ext>
          </a:extLst>
        </xdr:cNvPr>
        <xdr:cNvPicPr>
          <a:picLocks noChangeAspect="1"/>
        </xdr:cNvPicPr>
      </xdr:nvPicPr>
      <xdr:blipFill>
        <a:blip xmlns:r="http://schemas.openxmlformats.org/officeDocument/2006/relationships" r:embed="rId9"/>
        <a:stretch>
          <a:fillRect/>
        </a:stretch>
      </xdr:blipFill>
      <xdr:spPr>
        <a:xfrm>
          <a:off x="6179343" y="5024437"/>
          <a:ext cx="4238625" cy="2964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xdr:col>
      <xdr:colOff>507206</xdr:colOff>
      <xdr:row>4</xdr:row>
      <xdr:rowOff>250029</xdr:rowOff>
    </xdr:to>
    <xdr:pic>
      <xdr:nvPicPr>
        <xdr:cNvPr id="4" name="Imagem 3" descr="D:\Taiani Comunicação\Marca\Peças Identidade Visual\Folha Timbrada\2017\Imagens\Cabeçalho A4 Retrato.png">
          <a:extLst>
            <a:ext uri="{FF2B5EF4-FFF2-40B4-BE49-F238E27FC236}">
              <a16:creationId xmlns:a16="http://schemas.microsoft.com/office/drawing/2014/main" id="{F4775D5B-FB82-4B48-B5A5-B3E4C039315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0" t="2854" r="82977" b="90901"/>
        <a:stretch/>
      </xdr:blipFill>
      <xdr:spPr bwMode="auto">
        <a:xfrm>
          <a:off x="0" y="202406"/>
          <a:ext cx="1114425" cy="666748"/>
        </a:xfrm>
        <a:prstGeom prst="rect">
          <a:avLst/>
        </a:prstGeom>
        <a:noFill/>
        <a:ln>
          <a:noFill/>
        </a:ln>
      </xdr:spPr>
    </xdr:pic>
    <xdr:clientData/>
  </xdr:twoCellAnchor>
  <xdr:twoCellAnchor editAs="oneCell">
    <xdr:from>
      <xdr:col>5</xdr:col>
      <xdr:colOff>1012031</xdr:colOff>
      <xdr:row>1</xdr:row>
      <xdr:rowOff>83345</xdr:rowOff>
    </xdr:from>
    <xdr:to>
      <xdr:col>6</xdr:col>
      <xdr:colOff>704849</xdr:colOff>
      <xdr:row>4</xdr:row>
      <xdr:rowOff>285749</xdr:rowOff>
    </xdr:to>
    <xdr:pic>
      <xdr:nvPicPr>
        <xdr:cNvPr id="5" name="Imagem 4" descr="D:\Taiani Comunicação\Marca\Peças Identidade Visual\Folha Timbrada\2017\Imagens\Cabeçalho A4 Retrato.png">
          <a:extLst>
            <a:ext uri="{FF2B5EF4-FFF2-40B4-BE49-F238E27FC236}">
              <a16:creationId xmlns:a16="http://schemas.microsoft.com/office/drawing/2014/main" id="{F4A0DF21-BA4B-4799-BFB5-6BDC7E8FC4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55" t="2854" r="3035" b="90901"/>
        <a:stretch/>
      </xdr:blipFill>
      <xdr:spPr bwMode="auto">
        <a:xfrm>
          <a:off x="8786812" y="238126"/>
          <a:ext cx="1609725" cy="666748"/>
        </a:xfrm>
        <a:prstGeom prst="rect">
          <a:avLst/>
        </a:prstGeom>
        <a:noFill/>
        <a:ln>
          <a:noFill/>
        </a:ln>
      </xdr:spPr>
    </xdr:pic>
    <xdr:clientData/>
  </xdr:twoCellAnchor>
  <xdr:twoCellAnchor editAs="oneCell">
    <xdr:from>
      <xdr:col>1</xdr:col>
      <xdr:colOff>1023937</xdr:colOff>
      <xdr:row>5</xdr:row>
      <xdr:rowOff>142873</xdr:rowOff>
    </xdr:from>
    <xdr:to>
      <xdr:col>5</xdr:col>
      <xdr:colOff>58015</xdr:colOff>
      <xdr:row>48</xdr:row>
      <xdr:rowOff>134304</xdr:rowOff>
    </xdr:to>
    <xdr:pic>
      <xdr:nvPicPr>
        <xdr:cNvPr id="13" name="Imagem 12">
          <a:extLst>
            <a:ext uri="{FF2B5EF4-FFF2-40B4-BE49-F238E27FC236}">
              <a16:creationId xmlns:a16="http://schemas.microsoft.com/office/drawing/2014/main" id="{64093F66-4A7F-40E0-88CA-508D30547A01}"/>
            </a:ext>
          </a:extLst>
        </xdr:cNvPr>
        <xdr:cNvPicPr>
          <a:picLocks noChangeAspect="1"/>
        </xdr:cNvPicPr>
      </xdr:nvPicPr>
      <xdr:blipFill>
        <a:blip xmlns:r="http://schemas.openxmlformats.org/officeDocument/2006/relationships" r:embed="rId2"/>
        <a:stretch>
          <a:fillRect/>
        </a:stretch>
      </xdr:blipFill>
      <xdr:spPr>
        <a:xfrm>
          <a:off x="1631156" y="1119186"/>
          <a:ext cx="6201640" cy="6849431"/>
        </a:xfrm>
        <a:prstGeom prst="rect">
          <a:avLst/>
        </a:prstGeom>
      </xdr:spPr>
    </xdr:pic>
    <xdr:clientData/>
  </xdr:twoCellAnchor>
  <xdr:twoCellAnchor editAs="oneCell">
    <xdr:from>
      <xdr:col>0</xdr:col>
      <xdr:colOff>0</xdr:colOff>
      <xdr:row>47</xdr:row>
      <xdr:rowOff>111921</xdr:rowOff>
    </xdr:from>
    <xdr:to>
      <xdr:col>1</xdr:col>
      <xdr:colOff>1309687</xdr:colOff>
      <xdr:row>52</xdr:row>
      <xdr:rowOff>92710</xdr:rowOff>
    </xdr:to>
    <xdr:pic>
      <xdr:nvPicPr>
        <xdr:cNvPr id="15" name="Imagem 14">
          <a:extLst>
            <a:ext uri="{FF2B5EF4-FFF2-40B4-BE49-F238E27FC236}">
              <a16:creationId xmlns:a16="http://schemas.microsoft.com/office/drawing/2014/main" id="{5827BD5C-EE10-45AE-B85D-D86D039CFC5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9992" r="82040"/>
        <a:stretch/>
      </xdr:blipFill>
      <xdr:spPr bwMode="auto">
        <a:xfrm>
          <a:off x="0" y="7791452"/>
          <a:ext cx="1916906" cy="754696"/>
        </a:xfrm>
        <a:prstGeom prst="rect">
          <a:avLst/>
        </a:prstGeom>
        <a:noFill/>
        <a:ln>
          <a:noFill/>
        </a:ln>
      </xdr:spPr>
    </xdr:pic>
    <xdr:clientData/>
  </xdr:twoCellAnchor>
  <xdr:twoCellAnchor editAs="oneCell">
    <xdr:from>
      <xdr:col>3</xdr:col>
      <xdr:colOff>1571624</xdr:colOff>
      <xdr:row>47</xdr:row>
      <xdr:rowOff>107156</xdr:rowOff>
    </xdr:from>
    <xdr:to>
      <xdr:col>6</xdr:col>
      <xdr:colOff>743266</xdr:colOff>
      <xdr:row>52</xdr:row>
      <xdr:rowOff>87945</xdr:rowOff>
    </xdr:to>
    <xdr:pic>
      <xdr:nvPicPr>
        <xdr:cNvPr id="16" name="Imagem 15">
          <a:extLst>
            <a:ext uri="{FF2B5EF4-FFF2-40B4-BE49-F238E27FC236}">
              <a16:creationId xmlns:a16="http://schemas.microsoft.com/office/drawing/2014/main" id="{FD941A3A-6629-4750-8149-D764830274F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4438" t="89992"/>
        <a:stretch/>
      </xdr:blipFill>
      <xdr:spPr bwMode="auto">
        <a:xfrm>
          <a:off x="5572124" y="7929562"/>
          <a:ext cx="4862830" cy="75469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35719</xdr:rowOff>
    </xdr:from>
    <xdr:to>
      <xdr:col>1</xdr:col>
      <xdr:colOff>507206</xdr:colOff>
      <xdr:row>4</xdr:row>
      <xdr:rowOff>238123</xdr:rowOff>
    </xdr:to>
    <xdr:pic>
      <xdr:nvPicPr>
        <xdr:cNvPr id="2" name="Imagem 1" descr="D:\Taiani Comunicação\Marca\Peças Identidade Visual\Folha Timbrada\2017\Imagens\Cabeçalho A4 Retrato.png">
          <a:extLst>
            <a:ext uri="{FF2B5EF4-FFF2-40B4-BE49-F238E27FC236}">
              <a16:creationId xmlns:a16="http://schemas.microsoft.com/office/drawing/2014/main" id="{690B1CD2-47FE-4F72-9C88-419DC331743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0" t="2854" r="82977" b="90901"/>
        <a:stretch/>
      </xdr:blipFill>
      <xdr:spPr bwMode="auto">
        <a:xfrm>
          <a:off x="0" y="190500"/>
          <a:ext cx="1114425" cy="666748"/>
        </a:xfrm>
        <a:prstGeom prst="rect">
          <a:avLst/>
        </a:prstGeom>
        <a:noFill/>
        <a:ln>
          <a:noFill/>
        </a:ln>
      </xdr:spPr>
    </xdr:pic>
    <xdr:clientData/>
  </xdr:twoCellAnchor>
  <xdr:twoCellAnchor editAs="oneCell">
    <xdr:from>
      <xdr:col>5</xdr:col>
      <xdr:colOff>1023937</xdr:colOff>
      <xdr:row>1</xdr:row>
      <xdr:rowOff>71438</xdr:rowOff>
    </xdr:from>
    <xdr:to>
      <xdr:col>6</xdr:col>
      <xdr:colOff>716755</xdr:colOff>
      <xdr:row>4</xdr:row>
      <xdr:rowOff>273842</xdr:rowOff>
    </xdr:to>
    <xdr:pic>
      <xdr:nvPicPr>
        <xdr:cNvPr id="3" name="Imagem 2" descr="D:\Taiani Comunicação\Marca\Peças Identidade Visual\Folha Timbrada\2017\Imagens\Cabeçalho A4 Retrato.png">
          <a:extLst>
            <a:ext uri="{FF2B5EF4-FFF2-40B4-BE49-F238E27FC236}">
              <a16:creationId xmlns:a16="http://schemas.microsoft.com/office/drawing/2014/main" id="{C0C0087F-0513-43BA-BF73-D084979FAE8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55" t="2854" r="3035" b="90901"/>
        <a:stretch/>
      </xdr:blipFill>
      <xdr:spPr bwMode="auto">
        <a:xfrm>
          <a:off x="8798718" y="226219"/>
          <a:ext cx="1609725" cy="666748"/>
        </a:xfrm>
        <a:prstGeom prst="rect">
          <a:avLst/>
        </a:prstGeom>
        <a:noFill/>
        <a:ln>
          <a:noFill/>
        </a:ln>
      </xdr:spPr>
    </xdr:pic>
    <xdr:clientData/>
  </xdr:twoCellAnchor>
  <xdr:twoCellAnchor editAs="oneCell">
    <xdr:from>
      <xdr:col>1</xdr:col>
      <xdr:colOff>1143000</xdr:colOff>
      <xdr:row>5</xdr:row>
      <xdr:rowOff>238123</xdr:rowOff>
    </xdr:from>
    <xdr:to>
      <xdr:col>5</xdr:col>
      <xdr:colOff>129447</xdr:colOff>
      <xdr:row>46</xdr:row>
      <xdr:rowOff>100906</xdr:rowOff>
    </xdr:to>
    <xdr:pic>
      <xdr:nvPicPr>
        <xdr:cNvPr id="5" name="Imagem 4">
          <a:extLst>
            <a:ext uri="{FF2B5EF4-FFF2-40B4-BE49-F238E27FC236}">
              <a16:creationId xmlns:a16="http://schemas.microsoft.com/office/drawing/2014/main" id="{896D854E-DCE5-4871-AB0B-C4B30BFD9CF5}"/>
            </a:ext>
          </a:extLst>
        </xdr:cNvPr>
        <xdr:cNvPicPr>
          <a:picLocks noChangeAspect="1"/>
        </xdr:cNvPicPr>
      </xdr:nvPicPr>
      <xdr:blipFill>
        <a:blip xmlns:r="http://schemas.openxmlformats.org/officeDocument/2006/relationships" r:embed="rId2"/>
        <a:stretch>
          <a:fillRect/>
        </a:stretch>
      </xdr:blipFill>
      <xdr:spPr>
        <a:xfrm>
          <a:off x="1750219" y="1214436"/>
          <a:ext cx="6154009" cy="6411220"/>
        </a:xfrm>
        <a:prstGeom prst="rect">
          <a:avLst/>
        </a:prstGeom>
      </xdr:spPr>
    </xdr:pic>
    <xdr:clientData/>
  </xdr:twoCellAnchor>
  <xdr:twoCellAnchor editAs="oneCell">
    <xdr:from>
      <xdr:col>0</xdr:col>
      <xdr:colOff>0</xdr:colOff>
      <xdr:row>47</xdr:row>
      <xdr:rowOff>100015</xdr:rowOff>
    </xdr:from>
    <xdr:to>
      <xdr:col>1</xdr:col>
      <xdr:colOff>1309687</xdr:colOff>
      <xdr:row>52</xdr:row>
      <xdr:rowOff>80804</xdr:rowOff>
    </xdr:to>
    <xdr:pic>
      <xdr:nvPicPr>
        <xdr:cNvPr id="6" name="Imagem 5">
          <a:extLst>
            <a:ext uri="{FF2B5EF4-FFF2-40B4-BE49-F238E27FC236}">
              <a16:creationId xmlns:a16="http://schemas.microsoft.com/office/drawing/2014/main" id="{D2B64649-2E48-48F5-966F-31DE24752EF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9992" r="82040"/>
        <a:stretch/>
      </xdr:blipFill>
      <xdr:spPr bwMode="auto">
        <a:xfrm>
          <a:off x="0" y="7874796"/>
          <a:ext cx="1916906" cy="754696"/>
        </a:xfrm>
        <a:prstGeom prst="rect">
          <a:avLst/>
        </a:prstGeom>
        <a:noFill/>
        <a:ln>
          <a:noFill/>
        </a:ln>
      </xdr:spPr>
    </xdr:pic>
    <xdr:clientData/>
  </xdr:twoCellAnchor>
  <xdr:twoCellAnchor editAs="oneCell">
    <xdr:from>
      <xdr:col>3</xdr:col>
      <xdr:colOff>1523999</xdr:colOff>
      <xdr:row>47</xdr:row>
      <xdr:rowOff>119062</xdr:rowOff>
    </xdr:from>
    <xdr:to>
      <xdr:col>6</xdr:col>
      <xdr:colOff>695641</xdr:colOff>
      <xdr:row>52</xdr:row>
      <xdr:rowOff>99851</xdr:rowOff>
    </xdr:to>
    <xdr:pic>
      <xdr:nvPicPr>
        <xdr:cNvPr id="7" name="Imagem 6">
          <a:extLst>
            <a:ext uri="{FF2B5EF4-FFF2-40B4-BE49-F238E27FC236}">
              <a16:creationId xmlns:a16="http://schemas.microsoft.com/office/drawing/2014/main" id="{A6AAF11A-6B7E-49FF-A471-698AE614A2A9}"/>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4438" t="89992"/>
        <a:stretch/>
      </xdr:blipFill>
      <xdr:spPr bwMode="auto">
        <a:xfrm>
          <a:off x="5524499" y="7893843"/>
          <a:ext cx="4862830" cy="75469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596119</xdr:colOff>
      <xdr:row>4</xdr:row>
      <xdr:rowOff>171450</xdr:rowOff>
    </xdr:to>
    <xdr:pic>
      <xdr:nvPicPr>
        <xdr:cNvPr id="2" name="Imagem 1">
          <a:extLst>
            <a:ext uri="{FF2B5EF4-FFF2-40B4-BE49-F238E27FC236}">
              <a16:creationId xmlns:a16="http://schemas.microsoft.com/office/drawing/2014/main" id="{08DF691C-9150-4AA5-B490-2318ABA49FC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9451"/>
        <a:stretch/>
      </xdr:blipFill>
      <xdr:spPr bwMode="auto">
        <a:xfrm>
          <a:off x="0" y="0"/>
          <a:ext cx="5749144"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47625</xdr:rowOff>
    </xdr:from>
    <xdr:to>
      <xdr:col>4</xdr:col>
      <xdr:colOff>596119</xdr:colOff>
      <xdr:row>40</xdr:row>
      <xdr:rowOff>28575</xdr:rowOff>
    </xdr:to>
    <xdr:pic>
      <xdr:nvPicPr>
        <xdr:cNvPr id="3" name="Imagem 2">
          <a:extLst>
            <a:ext uri="{FF2B5EF4-FFF2-40B4-BE49-F238E27FC236}">
              <a16:creationId xmlns:a16="http://schemas.microsoft.com/office/drawing/2014/main" id="{3EBBA97C-65DE-410F-8A0A-E8947BF83C1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5770" b="-1"/>
        <a:stretch/>
      </xdr:blipFill>
      <xdr:spPr bwMode="auto">
        <a:xfrm>
          <a:off x="0" y="6181725"/>
          <a:ext cx="5749144" cy="302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es13290\AppData\Local\Microsoft\Windows\Temporary%20Internet%20Files\Content.Outlook\YIQGXTO0\Planilha%20de%20Perigos%20e%20Riscos%20-%20Geral%20(atual%2006-09-12)%20%20RASCUN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gos"/>
      <sheetName val="Aval_Analiz"/>
      <sheetName val="Distribuição Geral"/>
      <sheetName val="Sev, Prob, Grav"/>
      <sheetName val="STD"/>
      <sheetName val="Acidentes_Próprios"/>
      <sheetName val="Plan2"/>
      <sheetName val="Plan3"/>
    </sheetNames>
    <sheetDataSet>
      <sheetData sheetId="0">
        <row r="3">
          <cell r="B3" t="str">
            <v>Ruído Ocupacional</v>
          </cell>
        </row>
        <row r="4">
          <cell r="B4" t="str">
            <v>Vibrações</v>
          </cell>
        </row>
        <row r="5">
          <cell r="B5" t="str">
            <v>Radiações ionizantes</v>
          </cell>
        </row>
        <row r="6">
          <cell r="B6" t="str">
            <v>Radiações Não Ionizantes</v>
          </cell>
        </row>
        <row r="7">
          <cell r="B7" t="str">
            <v>Calor</v>
          </cell>
        </row>
        <row r="8">
          <cell r="B8" t="str">
            <v>Trabalhos sob condições hiperbáricas</v>
          </cell>
        </row>
        <row r="9">
          <cell r="B9" t="str">
            <v>Umidade</v>
          </cell>
        </row>
        <row r="10">
          <cell r="B10" t="str">
            <v>Frio</v>
          </cell>
        </row>
        <row r="11">
          <cell r="B11" t="str">
            <v>Deficiência de oxigênio</v>
          </cell>
        </row>
        <row r="12">
          <cell r="B12" t="str">
            <v>Respiração de fumos metálicos</v>
          </cell>
        </row>
        <row r="13">
          <cell r="B13" t="str">
            <v>Respiração de poeiras (silicato, etc).</v>
          </cell>
        </row>
        <row r="14">
          <cell r="B14" t="str">
            <v>Respiração de névoas, neblinas, gases e vapores (VOC’s)</v>
          </cell>
        </row>
        <row r="15">
          <cell r="B15" t="str">
            <v>Contato da derme, mucosas e olhos c/ produtos químicos em geral.</v>
          </cell>
        </row>
        <row r="16">
          <cell r="B16" t="str">
            <v>Exposição a agentes microbiológicos (vírus, fungos, bactérias, protozoários, ácaros e parasitas)</v>
          </cell>
        </row>
        <row r="17">
          <cell r="B17" t="str">
            <v>Esforço físico intenso</v>
          </cell>
        </row>
        <row r="18">
          <cell r="B18" t="str">
            <v>Levantamento e transporte manual de peso</v>
          </cell>
        </row>
        <row r="19">
          <cell r="B19" t="str">
            <v>Postura inadequada</v>
          </cell>
        </row>
        <row r="20">
          <cell r="B20" t="str">
            <v>Trabalho noturno</v>
          </cell>
        </row>
        <row r="21">
          <cell r="B21" t="str">
            <v>Jornada de trabalho prolongada</v>
          </cell>
        </row>
        <row r="22">
          <cell r="B22" t="str">
            <v>Monotonia e/ou repetitividade ou densidade de trabalho variável</v>
          </cell>
        </row>
        <row r="23">
          <cell r="B23" t="str">
            <v>Trabalhos em terminais de vídeo computador</v>
          </cell>
        </row>
        <row r="24">
          <cell r="B24" t="str">
            <v>Iluminação inadequada / deficiente</v>
          </cell>
        </row>
        <row r="25">
          <cell r="B25" t="str">
            <v>Calor/frio ergonômicos</v>
          </cell>
        </row>
        <row r="26">
          <cell r="B26" t="str">
            <v>Desconforto acústico</v>
          </cell>
        </row>
        <row r="27">
          <cell r="B27" t="str">
            <v>Superfície escorregadia ou irregular</v>
          </cell>
        </row>
        <row r="28">
          <cell r="B28" t="str">
            <v>Máquinas e equipamentos sem proteção</v>
          </cell>
        </row>
        <row r="29">
          <cell r="B29" t="str">
            <v>Ferramentas inadequadas ou defeituosas</v>
          </cell>
        </row>
        <row r="30">
          <cell r="B30" t="str">
            <v>Queda de ferramentas, materiais e equipamentos</v>
          </cell>
        </row>
        <row r="31">
          <cell r="B31" t="str">
            <v>Eletricidade, ALTA TENSÃO: V ³ 1000 VCA OU 1500 VCV ³ 1000 VCA OU 1500 VCC</v>
          </cell>
        </row>
        <row r="32">
          <cell r="B32" t="str">
            <v>BAIXA TENSÃO: V &gt; 50VCA OU 120VCC E ≤ 1000 VCA OU 1500 VCC</v>
          </cell>
        </row>
        <row r="33">
          <cell r="B33" t="str">
            <v xml:space="preserve">BAIXA TENSÃO: V &lt; 50VCA OU 120VCC </v>
          </cell>
        </row>
        <row r="34">
          <cell r="B34" t="str">
            <v>Trabalho em altura (acima de 1,80 m)</v>
          </cell>
        </row>
        <row r="35">
          <cell r="B35" t="str">
            <v>Contato com superfície quente ou fogo</v>
          </cell>
        </row>
        <row r="36">
          <cell r="B36" t="str">
            <v>Arranjo físico inadequado (risco de batidas, colisão), armazenamento inadequado (produtos e materiais)</v>
          </cell>
        </row>
        <row r="37">
          <cell r="B37" t="str">
            <v>Incêndio ou explosão</v>
          </cell>
        </row>
        <row r="38">
          <cell r="B38" t="str">
            <v>Manuseio de equipamento de guindar (talha, empilhadeira)</v>
          </cell>
        </row>
        <row r="39">
          <cell r="B39" t="str">
            <v>Manuseio de materiais cortantes/ perfurantes</v>
          </cell>
        </row>
        <row r="40">
          <cell r="B40" t="str">
            <v>Acidente com veículos (colisão/abalroamento)</v>
          </cell>
        </row>
        <row r="41">
          <cell r="B41" t="str">
            <v>Acidentes c/ mangueiras, mangotes ou equipamentos de alta pressão</v>
          </cell>
        </row>
        <row r="42">
          <cell r="B42" t="str">
            <v>Material particulado em contato com os olhos</v>
          </cell>
        </row>
        <row r="43">
          <cell r="B43" t="str">
            <v>Iluminação inadequada</v>
          </cell>
        </row>
        <row r="44">
          <cell r="B44" t="str">
            <v>ATAQUE DE CAES ANIMAIS PEÇONHENTOS E PICADAS DE INSETOS</v>
          </cell>
        </row>
        <row r="45">
          <cell r="B45" t="str">
            <v>Eletricidade</v>
          </cell>
        </row>
        <row r="46">
          <cell r="B46" t="str">
            <v>Desastres naturais em potencial (enchente, ventos fortes, desmoronamento, etc.)</v>
          </cell>
        </row>
        <row r="47">
          <cell r="B47" t="str">
            <v>Terrorismo ( assalto, sequestro e ou atos de terceiros)</v>
          </cell>
        </row>
        <row r="48">
          <cell r="B48" t="str">
            <v>Espaço Confinado</v>
          </cell>
        </row>
        <row r="49">
          <cell r="B49" t="str">
            <v>Esmagamento de Membros</v>
          </cell>
        </row>
        <row r="50">
          <cell r="B50" t="str">
            <v>Alta Pressão (ar)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02" displayName="Tabela202" ref="A2:Q66" totalsRowShown="0" headerRowDxfId="20" dataDxfId="18" headerRowBorderDxfId="19" tableBorderDxfId="17">
  <autoFilter ref="A2:Q66" xr:uid="{00000000-0009-0000-0100-000002000000}"/>
  <tableColumns count="17">
    <tableColumn id="2" xr3:uid="{00000000-0010-0000-0000-000002000000}" name="Processo" dataDxfId="16"/>
    <tableColumn id="3" xr3:uid="{00000000-0010-0000-0000-000003000000}" name="Atividade" dataDxfId="15"/>
    <tableColumn id="4" xr3:uid="{00000000-0010-0000-0000-000004000000}" name="Aspecto " dataDxfId="14"/>
    <tableColumn id="5" xr3:uid="{00000000-0010-0000-0000-000005000000}" name="Impacto" dataDxfId="13"/>
    <tableColumn id="6" xr3:uid="{00000000-0010-0000-0000-000006000000}" name="Situação Operacional" dataDxfId="12"/>
    <tableColumn id="7" xr3:uid="{00000000-0010-0000-0000-000007000000}" name="Incidência" dataDxfId="11"/>
    <tableColumn id="8" xr3:uid="{00000000-0010-0000-0000-000008000000}" name="Temporalidade" dataDxfId="10"/>
    <tableColumn id="9" xr3:uid="{00000000-0010-0000-0000-000009000000}" name="Classe" dataDxfId="9"/>
    <tableColumn id="11" xr3:uid="{00000000-0010-0000-0000-00000B000000}" name="Frequência/ Probabilidade" dataDxfId="8"/>
    <tableColumn id="10" xr3:uid="{00000000-0010-0000-0000-00000A000000}" name="PCV" dataDxfId="7"/>
    <tableColumn id="12" xr3:uid="{00000000-0010-0000-0000-00000C000000}" name="Abrangência" dataDxfId="6"/>
    <tableColumn id="13" xr3:uid="{00000000-0010-0000-0000-00000D000000}" name="Severidade" dataDxfId="5"/>
    <tableColumn id="14" xr3:uid="{00000000-0010-0000-0000-00000E000000}" name="Importância" dataDxfId="4">
      <calculatedColumnFormula>Tabela202[[#This Row],[Abrangência]]*Tabela202[[#This Row],[Classe]]*Tabela202[[#This Row],[Severidade]]*Tabela202[[#This Row],[Frequência/ Probabilidade]]+Tabela202[[#This Row],[PCV]]</calculatedColumnFormula>
    </tableColumn>
    <tableColumn id="15" xr3:uid="{00000000-0010-0000-0000-00000F000000}" name="Controle Operacional" dataDxfId="3"/>
    <tableColumn id="16" xr3:uid="{00000000-0010-0000-0000-000010000000}" name="Nível de Mitigação" dataDxfId="2"/>
    <tableColumn id="17" xr3:uid="{00000000-0010-0000-0000-000011000000}" name="Risco Residual" dataDxfId="1">
      <calculatedColumnFormula>Tabela202[[#This Row],[Importância]]-(Tabela202[[#This Row],[Importância]]*Tabela202[[#This Row],[Nível de Mitigação]])</calculatedColumnFormula>
    </tableColumn>
    <tableColumn id="18" xr3:uid="{00000000-0010-0000-0000-000012000000}" name="Significativo" dataDxfId="0">
      <calculatedColumnFormula>IF(OR(Tabela202[[#This Row],[Importância]]&gt;=6,Tabela202[[#This Row],[Severidade]]=3),"Sim","Não")</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2849-2ED7-457C-8BB2-4AA97C5BB309}">
  <dimension ref="B1:F54"/>
  <sheetViews>
    <sheetView showGridLines="0" topLeftCell="A40" zoomScale="80" zoomScaleNormal="80" zoomScaleSheetLayoutView="100" workbookViewId="0">
      <selection activeCell="F5" sqref="F5"/>
    </sheetView>
  </sheetViews>
  <sheetFormatPr defaultColWidth="9.140625" defaultRowHeight="15" x14ac:dyDescent="0.25"/>
  <cols>
    <col min="1" max="1" width="3.28515625" style="18" customWidth="1"/>
    <col min="2" max="2" width="15" style="18" customWidth="1"/>
    <col min="3" max="3" width="5.140625" style="18" customWidth="1"/>
    <col min="4" max="4" width="33.42578125" style="18" customWidth="1"/>
    <col min="5" max="5" width="33.85546875" style="18" customWidth="1"/>
    <col min="6" max="6" width="30.5703125" style="18" customWidth="1"/>
    <col min="7" max="16384" width="9.140625" style="18"/>
  </cols>
  <sheetData>
    <row r="1" spans="2:6" s="6" customFormat="1" ht="24" customHeight="1" x14ac:dyDescent="0.25">
      <c r="B1" s="16"/>
      <c r="C1" s="16"/>
      <c r="D1" s="48"/>
      <c r="E1" s="48"/>
      <c r="F1" s="16"/>
    </row>
    <row r="2" spans="2:6" s="6" customFormat="1" ht="33" customHeight="1" x14ac:dyDescent="0.25">
      <c r="B2" s="16"/>
      <c r="C2" s="16"/>
      <c r="D2" s="48"/>
      <c r="E2" s="48"/>
      <c r="F2" s="16"/>
    </row>
    <row r="3" spans="2:6" x14ac:dyDescent="0.25">
      <c r="B3" s="49" t="s">
        <v>104</v>
      </c>
      <c r="C3" s="50"/>
      <c r="D3" s="50"/>
      <c r="E3" s="51"/>
      <c r="F3" s="17" t="s">
        <v>152</v>
      </c>
    </row>
    <row r="4" spans="2:6" x14ac:dyDescent="0.25">
      <c r="B4" s="52"/>
      <c r="C4" s="53"/>
      <c r="D4" s="53"/>
      <c r="E4" s="54"/>
      <c r="F4" s="17" t="s">
        <v>184</v>
      </c>
    </row>
    <row r="8" spans="2:6" ht="15" customHeight="1" x14ac:dyDescent="0.25">
      <c r="B8" s="55" t="s">
        <v>104</v>
      </c>
      <c r="C8" s="55"/>
      <c r="D8" s="55"/>
      <c r="E8" s="55"/>
      <c r="F8" s="55"/>
    </row>
    <row r="9" spans="2:6" ht="15" customHeight="1" x14ac:dyDescent="0.25">
      <c r="B9" s="55"/>
      <c r="C9" s="55"/>
      <c r="D9" s="55"/>
      <c r="E9" s="55"/>
      <c r="F9" s="55"/>
    </row>
    <row r="10" spans="2:6" ht="15" customHeight="1" x14ac:dyDescent="0.25">
      <c r="B10" s="55"/>
      <c r="C10" s="55"/>
      <c r="D10" s="55"/>
      <c r="E10" s="55"/>
      <c r="F10" s="55"/>
    </row>
    <row r="11" spans="2:6" ht="15" customHeight="1" x14ac:dyDescent="0.25">
      <c r="B11" s="55"/>
      <c r="C11" s="55"/>
      <c r="D11" s="55"/>
      <c r="E11" s="55"/>
      <c r="F11" s="55"/>
    </row>
    <row r="12" spans="2:6" ht="15" customHeight="1" x14ac:dyDescent="0.25">
      <c r="B12" s="55"/>
      <c r="C12" s="55"/>
      <c r="D12" s="55"/>
      <c r="E12" s="55"/>
      <c r="F12" s="55"/>
    </row>
    <row r="13" spans="2:6" ht="15" customHeight="1" x14ac:dyDescent="0.25">
      <c r="B13" s="55"/>
      <c r="C13" s="55"/>
      <c r="D13" s="55"/>
      <c r="E13" s="55"/>
      <c r="F13" s="55"/>
    </row>
    <row r="14" spans="2:6" ht="15" customHeight="1" x14ac:dyDescent="0.25">
      <c r="B14" s="55"/>
      <c r="C14" s="55"/>
      <c r="D14" s="55"/>
      <c r="E14" s="55"/>
      <c r="F14" s="55"/>
    </row>
    <row r="15" spans="2:6" ht="15" customHeight="1" x14ac:dyDescent="0.25">
      <c r="B15" s="55"/>
      <c r="C15" s="55"/>
      <c r="D15" s="55"/>
      <c r="E15" s="55"/>
      <c r="F15" s="55"/>
    </row>
    <row r="16" spans="2:6" ht="15" customHeight="1" x14ac:dyDescent="0.25">
      <c r="B16" s="55"/>
      <c r="C16" s="55"/>
      <c r="D16" s="55"/>
      <c r="E16" s="55"/>
      <c r="F16" s="55"/>
    </row>
    <row r="17" spans="2:6" ht="15" customHeight="1" x14ac:dyDescent="0.25">
      <c r="B17" s="55"/>
      <c r="C17" s="55"/>
      <c r="D17" s="55"/>
      <c r="E17" s="55"/>
      <c r="F17" s="55"/>
    </row>
    <row r="18" spans="2:6" ht="15" customHeight="1" x14ac:dyDescent="0.25">
      <c r="B18" s="55"/>
      <c r="C18" s="55"/>
      <c r="D18" s="55"/>
      <c r="E18" s="55"/>
      <c r="F18" s="55"/>
    </row>
    <row r="19" spans="2:6" ht="15" customHeight="1" x14ac:dyDescent="0.25">
      <c r="B19" s="55"/>
      <c r="C19" s="55"/>
      <c r="D19" s="55"/>
      <c r="E19" s="55"/>
      <c r="F19" s="55"/>
    </row>
    <row r="20" spans="2:6" ht="15" customHeight="1" x14ac:dyDescent="0.25">
      <c r="B20" s="55"/>
      <c r="C20" s="55"/>
      <c r="D20" s="55"/>
      <c r="E20" s="55"/>
      <c r="F20" s="55"/>
    </row>
    <row r="21" spans="2:6" ht="15" customHeight="1" x14ac:dyDescent="0.25">
      <c r="B21" s="55"/>
      <c r="C21" s="55"/>
      <c r="D21" s="55"/>
      <c r="E21" s="55"/>
      <c r="F21" s="55"/>
    </row>
    <row r="22" spans="2:6" ht="15" customHeight="1" x14ac:dyDescent="0.25">
      <c r="B22" s="55"/>
      <c r="C22" s="55"/>
      <c r="D22" s="55"/>
      <c r="E22" s="55"/>
      <c r="F22" s="55"/>
    </row>
    <row r="23" spans="2:6" ht="15" customHeight="1" x14ac:dyDescent="0.25">
      <c r="B23" s="55"/>
      <c r="C23" s="55"/>
      <c r="D23" s="55"/>
      <c r="E23" s="55"/>
      <c r="F23" s="55"/>
    </row>
    <row r="24" spans="2:6" ht="15" customHeight="1" x14ac:dyDescent="0.25">
      <c r="B24" s="55"/>
      <c r="C24" s="55"/>
      <c r="D24" s="55"/>
      <c r="E24" s="55"/>
      <c r="F24" s="55"/>
    </row>
    <row r="25" spans="2:6" ht="15" customHeight="1" x14ac:dyDescent="0.25">
      <c r="B25" s="55"/>
      <c r="C25" s="55"/>
      <c r="D25" s="55"/>
      <c r="E25" s="55"/>
      <c r="F25" s="55"/>
    </row>
    <row r="26" spans="2:6" ht="15" customHeight="1" x14ac:dyDescent="0.25">
      <c r="B26" s="55"/>
      <c r="C26" s="55"/>
      <c r="D26" s="55"/>
      <c r="E26" s="55"/>
      <c r="F26" s="55"/>
    </row>
    <row r="27" spans="2:6" ht="15" customHeight="1" x14ac:dyDescent="0.25">
      <c r="B27" s="55"/>
      <c r="C27" s="55"/>
      <c r="D27" s="55"/>
      <c r="E27" s="55"/>
      <c r="F27" s="55"/>
    </row>
    <row r="28" spans="2:6" ht="15" customHeight="1" x14ac:dyDescent="0.25">
      <c r="B28" s="55"/>
      <c r="C28" s="55"/>
      <c r="D28" s="55"/>
      <c r="E28" s="55"/>
      <c r="F28" s="55"/>
    </row>
    <row r="29" spans="2:6" ht="15" customHeight="1" x14ac:dyDescent="0.25">
      <c r="B29" s="55"/>
      <c r="C29" s="55"/>
      <c r="D29" s="55"/>
      <c r="E29" s="55"/>
      <c r="F29" s="55"/>
    </row>
    <row r="30" spans="2:6" ht="15" customHeight="1" x14ac:dyDescent="0.25">
      <c r="B30" s="55"/>
      <c r="C30" s="55"/>
      <c r="D30" s="55"/>
      <c r="E30" s="55"/>
      <c r="F30" s="55"/>
    </row>
    <row r="31" spans="2:6" ht="15" customHeight="1" x14ac:dyDescent="0.25">
      <c r="B31" s="55"/>
      <c r="C31" s="55"/>
      <c r="D31" s="55"/>
      <c r="E31" s="55"/>
      <c r="F31" s="55"/>
    </row>
    <row r="32" spans="2:6" ht="15" customHeight="1" x14ac:dyDescent="0.25">
      <c r="B32" s="55"/>
      <c r="C32" s="55"/>
      <c r="D32" s="55"/>
      <c r="E32" s="55"/>
      <c r="F32" s="55"/>
    </row>
    <row r="33" spans="2:6" ht="15" customHeight="1" x14ac:dyDescent="0.25">
      <c r="B33" s="55"/>
      <c r="C33" s="55"/>
      <c r="D33" s="55"/>
      <c r="E33" s="55"/>
      <c r="F33" s="55"/>
    </row>
    <row r="34" spans="2:6" ht="15" customHeight="1" x14ac:dyDescent="0.25">
      <c r="B34" s="55"/>
      <c r="C34" s="55"/>
      <c r="D34" s="55"/>
      <c r="E34" s="55"/>
      <c r="F34" s="55"/>
    </row>
    <row r="35" spans="2:6" ht="15" customHeight="1" x14ac:dyDescent="0.25">
      <c r="B35" s="55"/>
      <c r="C35" s="55"/>
      <c r="D35" s="55"/>
      <c r="E35" s="55"/>
      <c r="F35" s="55"/>
    </row>
    <row r="36" spans="2:6" ht="15" customHeight="1" x14ac:dyDescent="0.25">
      <c r="B36" s="55"/>
      <c r="C36" s="55"/>
      <c r="D36" s="55"/>
      <c r="E36" s="55"/>
      <c r="F36" s="55"/>
    </row>
    <row r="37" spans="2:6" ht="15" customHeight="1" x14ac:dyDescent="0.25">
      <c r="B37" s="55"/>
      <c r="C37" s="55"/>
      <c r="D37" s="55"/>
      <c r="E37" s="55"/>
      <c r="F37" s="55"/>
    </row>
    <row r="38" spans="2:6" ht="15" customHeight="1" x14ac:dyDescent="0.25">
      <c r="B38" s="55"/>
      <c r="C38" s="55"/>
      <c r="D38" s="55"/>
      <c r="E38" s="55"/>
      <c r="F38" s="55"/>
    </row>
    <row r="39" spans="2:6" ht="15" customHeight="1" x14ac:dyDescent="0.25">
      <c r="B39" s="55"/>
      <c r="C39" s="55"/>
      <c r="D39" s="55"/>
      <c r="E39" s="55"/>
      <c r="F39" s="55"/>
    </row>
    <row r="40" spans="2:6" ht="15" customHeight="1" x14ac:dyDescent="0.25">
      <c r="B40" s="55"/>
      <c r="C40" s="55"/>
      <c r="D40" s="55"/>
      <c r="E40" s="55"/>
      <c r="F40" s="55"/>
    </row>
    <row r="41" spans="2:6" ht="15" customHeight="1" x14ac:dyDescent="0.25">
      <c r="B41" s="55"/>
      <c r="C41" s="55"/>
      <c r="D41" s="55"/>
      <c r="E41" s="55"/>
      <c r="F41" s="55"/>
    </row>
    <row r="42" spans="2:6" ht="15" customHeight="1" x14ac:dyDescent="0.25">
      <c r="B42" s="55"/>
      <c r="C42" s="55"/>
      <c r="D42" s="55"/>
      <c r="E42" s="55"/>
      <c r="F42" s="55"/>
    </row>
    <row r="43" spans="2:6" ht="15" customHeight="1" x14ac:dyDescent="0.25">
      <c r="B43" s="55"/>
      <c r="C43" s="55"/>
      <c r="D43" s="55"/>
      <c r="E43" s="55"/>
      <c r="F43" s="55"/>
    </row>
    <row r="44" spans="2:6" ht="15" customHeight="1" x14ac:dyDescent="0.25">
      <c r="B44" s="15"/>
      <c r="C44" s="15"/>
      <c r="D44" s="15"/>
      <c r="E44" s="15"/>
      <c r="F44" s="15"/>
    </row>
    <row r="45" spans="2:6" ht="15" customHeight="1" x14ac:dyDescent="0.25">
      <c r="B45" s="15"/>
      <c r="C45" s="15"/>
      <c r="D45" s="15"/>
      <c r="E45" s="15"/>
      <c r="F45" s="15"/>
    </row>
    <row r="46" spans="2:6" ht="15" customHeight="1" x14ac:dyDescent="0.25">
      <c r="B46" s="15"/>
      <c r="C46" s="15"/>
      <c r="D46" s="15"/>
      <c r="E46" s="15"/>
      <c r="F46" s="15"/>
    </row>
    <row r="47" spans="2:6" ht="15" customHeight="1" x14ac:dyDescent="0.25">
      <c r="B47" s="15"/>
      <c r="C47" s="15"/>
      <c r="D47" s="15"/>
      <c r="E47" s="15"/>
      <c r="F47" s="15"/>
    </row>
    <row r="48" spans="2:6" ht="15" customHeight="1" x14ac:dyDescent="0.25">
      <c r="B48" s="15"/>
      <c r="C48" s="15"/>
      <c r="D48" s="15"/>
      <c r="E48" s="15"/>
      <c r="F48" s="15"/>
    </row>
    <row r="49" spans="2:6" s="6" customFormat="1" ht="27" customHeight="1" x14ac:dyDescent="0.25">
      <c r="B49" s="56" t="s">
        <v>146</v>
      </c>
      <c r="C49" s="56"/>
      <c r="D49" s="19" t="s">
        <v>147</v>
      </c>
      <c r="E49" s="19" t="s">
        <v>148</v>
      </c>
      <c r="F49" s="19" t="s">
        <v>149</v>
      </c>
    </row>
    <row r="50" spans="2:6" s="6" customFormat="1" ht="66" customHeight="1" x14ac:dyDescent="0.25">
      <c r="B50" s="57" t="s">
        <v>97</v>
      </c>
      <c r="C50" s="58"/>
      <c r="D50" s="20" t="s">
        <v>150</v>
      </c>
      <c r="E50" s="20" t="s">
        <v>151</v>
      </c>
      <c r="F50" s="21"/>
    </row>
    <row r="51" spans="2:6" s="6" customFormat="1" ht="66" customHeight="1" x14ac:dyDescent="0.25">
      <c r="B51" s="59" t="s">
        <v>98</v>
      </c>
      <c r="C51" s="59"/>
      <c r="D51" s="22" t="s">
        <v>153</v>
      </c>
      <c r="E51" s="22" t="s">
        <v>154</v>
      </c>
      <c r="F51" s="23"/>
    </row>
    <row r="52" spans="2:6" x14ac:dyDescent="0.25">
      <c r="B52" s="47" t="s">
        <v>155</v>
      </c>
      <c r="C52" s="47"/>
      <c r="D52" s="47"/>
      <c r="E52" s="47"/>
      <c r="F52" s="47"/>
    </row>
    <row r="53" spans="2:6" ht="15.75" customHeight="1" x14ac:dyDescent="0.25">
      <c r="B53" s="47"/>
      <c r="C53" s="47"/>
      <c r="D53" s="47"/>
      <c r="E53" s="47"/>
      <c r="F53" s="47"/>
    </row>
    <row r="54" spans="2:6" ht="15" customHeight="1" x14ac:dyDescent="0.25">
      <c r="B54" s="15"/>
      <c r="C54" s="15"/>
      <c r="D54" s="15"/>
      <c r="E54" s="15"/>
      <c r="F54" s="15"/>
    </row>
  </sheetData>
  <mergeCells count="7">
    <mergeCell ref="B52:F53"/>
    <mergeCell ref="D1:E2"/>
    <mergeCell ref="B3:E4"/>
    <mergeCell ref="B8:F43"/>
    <mergeCell ref="B49:C49"/>
    <mergeCell ref="B50:C50"/>
    <mergeCell ref="B51:C51"/>
  </mergeCells>
  <pageMargins left="0.59055118110236227" right="0.59055118110236227" top="0.32" bottom="0.34" header="0.2"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showGridLines="0" topLeftCell="A31" workbookViewId="0">
      <selection activeCell="H5" sqref="H5"/>
    </sheetView>
  </sheetViews>
  <sheetFormatPr defaultRowHeight="15" x14ac:dyDescent="0.25"/>
  <cols>
    <col min="1" max="1" width="9.140625" style="8"/>
    <col min="2" max="2" width="27.7109375" customWidth="1"/>
    <col min="7" max="7" width="6.140625" customWidth="1"/>
    <col min="8" max="8" width="12.42578125" customWidth="1"/>
  </cols>
  <sheetData>
    <row r="1" spans="1:8" s="6" customFormat="1" ht="24" customHeight="1" x14ac:dyDescent="0.25">
      <c r="B1" s="16"/>
      <c r="C1" s="16"/>
      <c r="D1" s="48"/>
      <c r="E1" s="48"/>
      <c r="F1" s="16"/>
    </row>
    <row r="2" spans="1:8" s="6" customFormat="1" ht="33" customHeight="1" x14ac:dyDescent="0.25">
      <c r="B2" s="16"/>
      <c r="C2" s="16"/>
      <c r="D2" s="48"/>
      <c r="E2" s="48"/>
      <c r="F2" s="16"/>
    </row>
    <row r="3" spans="1:8" s="18" customFormat="1" x14ac:dyDescent="0.25">
      <c r="B3" s="60" t="s">
        <v>104</v>
      </c>
      <c r="C3" s="60"/>
      <c r="D3" s="60"/>
      <c r="E3" s="60"/>
      <c r="F3" s="60"/>
      <c r="G3" s="60"/>
      <c r="H3" s="17" t="s">
        <v>152</v>
      </c>
    </row>
    <row r="4" spans="1:8" s="18" customFormat="1" x14ac:dyDescent="0.25">
      <c r="B4" s="60"/>
      <c r="C4" s="60"/>
      <c r="D4" s="60"/>
      <c r="E4" s="60"/>
      <c r="F4" s="60"/>
      <c r="G4" s="60"/>
      <c r="H4" s="17" t="s">
        <v>184</v>
      </c>
    </row>
    <row r="5" spans="1:8" s="18" customFormat="1" x14ac:dyDescent="0.25"/>
    <row r="8" spans="1:8" x14ac:dyDescent="0.25">
      <c r="B8" s="7" t="s">
        <v>99</v>
      </c>
    </row>
    <row r="9" spans="1:8" x14ac:dyDescent="0.25">
      <c r="A9" s="8">
        <v>1</v>
      </c>
      <c r="B9" s="9" t="s">
        <v>110</v>
      </c>
    </row>
    <row r="10" spans="1:8" x14ac:dyDescent="0.25">
      <c r="A10" s="8">
        <v>2</v>
      </c>
      <c r="B10" s="10" t="s">
        <v>105</v>
      </c>
    </row>
    <row r="11" spans="1:8" x14ac:dyDescent="0.25">
      <c r="B11" t="s">
        <v>132</v>
      </c>
    </row>
    <row r="12" spans="1:8" x14ac:dyDescent="0.25">
      <c r="B12" t="s">
        <v>131</v>
      </c>
    </row>
  </sheetData>
  <mergeCells count="2">
    <mergeCell ref="D1:E2"/>
    <mergeCell ref="B3:G4"/>
  </mergeCells>
  <hyperlinks>
    <hyperlink ref="B10" location="OPERAÇÃO!A1" display="OPERAÇÃO " xr:uid="{00000000-0004-0000-0100-000001000000}"/>
    <hyperlink ref="B9" location="'SEDE SB'!A1" display="SEDE SÃO BORJA" xr:uid="{00000000-0004-0000-0100-000000000000}"/>
  </hyperlink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1"/>
  <sheetViews>
    <sheetView showGridLines="0" tabSelected="1" zoomScale="80" zoomScaleNormal="80" workbookViewId="0">
      <pane ySplit="2" topLeftCell="A65" activePane="bottomLeft" state="frozen"/>
      <selection pane="bottomLeft" activeCell="D73" sqref="D73"/>
    </sheetView>
  </sheetViews>
  <sheetFormatPr defaultColWidth="9.140625" defaultRowHeight="15" x14ac:dyDescent="0.25"/>
  <cols>
    <col min="1" max="1" width="22.140625" style="1" bestFit="1" customWidth="1"/>
    <col min="2" max="2" width="26.5703125" style="1" customWidth="1"/>
    <col min="3" max="3" width="38.140625" style="1" customWidth="1"/>
    <col min="4" max="4" width="20.5703125" style="1" customWidth="1"/>
    <col min="5" max="5" width="12.5703125" style="1" bestFit="1" customWidth="1"/>
    <col min="6" max="6" width="9" style="1" customWidth="1"/>
    <col min="7" max="7" width="10.28515625" style="3" bestFit="1" customWidth="1"/>
    <col min="8" max="8" width="7.85546875" style="3" bestFit="1" customWidth="1"/>
    <col min="9" max="9" width="10.28515625" style="3" bestFit="1" customWidth="1"/>
    <col min="10" max="13" width="7.85546875" style="4" bestFit="1" customWidth="1"/>
    <col min="14" max="14" width="42.28515625" style="4" customWidth="1"/>
    <col min="15" max="15" width="10.28515625" style="4" bestFit="1" customWidth="1"/>
    <col min="16" max="17" width="7.85546875" style="4" bestFit="1" customWidth="1"/>
    <col min="18" max="16384" width="9.140625" style="5"/>
  </cols>
  <sheetData>
    <row r="1" spans="1:17" ht="19.5" thickBot="1" x14ac:dyDescent="0.3">
      <c r="A1" s="61" t="s">
        <v>104</v>
      </c>
      <c r="B1" s="61"/>
      <c r="C1" s="61"/>
      <c r="D1" s="61"/>
      <c r="E1" s="61"/>
      <c r="F1" s="61"/>
      <c r="G1" s="61"/>
      <c r="H1" s="61"/>
      <c r="I1" s="61"/>
      <c r="J1" s="61"/>
      <c r="K1" s="61"/>
      <c r="L1" s="61"/>
      <c r="M1" s="61"/>
      <c r="N1" s="61"/>
      <c r="O1" s="61"/>
      <c r="P1" s="61"/>
      <c r="Q1" s="61"/>
    </row>
    <row r="2" spans="1:17" s="35" customFormat="1" ht="86.25" customHeight="1" thickBot="1" x14ac:dyDescent="0.3">
      <c r="A2" s="36" t="s">
        <v>0</v>
      </c>
      <c r="B2" s="37" t="s">
        <v>1</v>
      </c>
      <c r="C2" s="38" t="s">
        <v>2</v>
      </c>
      <c r="D2" s="37" t="s">
        <v>3</v>
      </c>
      <c r="E2" s="39" t="s">
        <v>4</v>
      </c>
      <c r="F2" s="40" t="s">
        <v>5</v>
      </c>
      <c r="G2" s="41" t="s">
        <v>6</v>
      </c>
      <c r="H2" s="41" t="s">
        <v>7</v>
      </c>
      <c r="I2" s="41" t="s">
        <v>100</v>
      </c>
      <c r="J2" s="41" t="s">
        <v>8</v>
      </c>
      <c r="K2" s="40" t="s">
        <v>9</v>
      </c>
      <c r="L2" s="40" t="s">
        <v>10</v>
      </c>
      <c r="M2" s="40" t="s">
        <v>11</v>
      </c>
      <c r="N2" s="39" t="s">
        <v>12</v>
      </c>
      <c r="O2" s="40" t="s">
        <v>13</v>
      </c>
      <c r="P2" s="40" t="s">
        <v>14</v>
      </c>
      <c r="Q2" s="42" t="s">
        <v>15</v>
      </c>
    </row>
    <row r="3" spans="1:17" s="2" customFormat="1" ht="75" x14ac:dyDescent="0.25">
      <c r="A3" s="43" t="s">
        <v>16</v>
      </c>
      <c r="B3" s="43" t="s">
        <v>17</v>
      </c>
      <c r="C3" s="43" t="s">
        <v>18</v>
      </c>
      <c r="D3" s="43" t="s">
        <v>19</v>
      </c>
      <c r="E3" s="43" t="s">
        <v>20</v>
      </c>
      <c r="F3" s="43" t="s">
        <v>21</v>
      </c>
      <c r="G3" s="43" t="s">
        <v>22</v>
      </c>
      <c r="H3" s="43">
        <v>1</v>
      </c>
      <c r="I3" s="43">
        <v>3</v>
      </c>
      <c r="J3" s="43">
        <v>1</v>
      </c>
      <c r="K3" s="43">
        <v>1</v>
      </c>
      <c r="L3" s="43">
        <v>1</v>
      </c>
      <c r="M3" s="43">
        <f>Tabela202[[#This Row],[Abrangência]]*Tabela202[[#This Row],[Classe]]*Tabela202[[#This Row],[Severidade]]*Tabela202[[#This Row],[Frequência/ Probabilidade]]+Tabela202[[#This Row],[PCV]]</f>
        <v>4</v>
      </c>
      <c r="N3" s="44" t="s">
        <v>23</v>
      </c>
      <c r="O3" s="43">
        <v>0.85</v>
      </c>
      <c r="P3" s="43">
        <f>Tabela202[[#This Row],[Importância]]-(Tabela202[[#This Row],[Importância]]*Tabela202[[#This Row],[Nível de Mitigação]])</f>
        <v>0.60000000000000009</v>
      </c>
      <c r="Q3" s="43" t="str">
        <f>IF(OR(Tabela202[[#This Row],[Importância]]&gt;=6,Tabela202[[#This Row],[Severidade]]=3),"Sim","Não")</f>
        <v>Não</v>
      </c>
    </row>
    <row r="4" spans="1:17" s="2" customFormat="1" ht="105" x14ac:dyDescent="0.25">
      <c r="A4" s="43" t="s">
        <v>16</v>
      </c>
      <c r="B4" s="43" t="s">
        <v>17</v>
      </c>
      <c r="C4" s="43" t="s">
        <v>24</v>
      </c>
      <c r="D4" s="43" t="s">
        <v>19</v>
      </c>
      <c r="E4" s="43" t="s">
        <v>20</v>
      </c>
      <c r="F4" s="43" t="s">
        <v>21</v>
      </c>
      <c r="G4" s="43" t="s">
        <v>22</v>
      </c>
      <c r="H4" s="43">
        <v>1</v>
      </c>
      <c r="I4" s="43">
        <v>3</v>
      </c>
      <c r="J4" s="43">
        <v>1</v>
      </c>
      <c r="K4" s="43">
        <v>1</v>
      </c>
      <c r="L4" s="43">
        <v>1</v>
      </c>
      <c r="M4" s="43">
        <f>Tabela202[[#This Row],[Abrangência]]*Tabela202[[#This Row],[Classe]]*Tabela202[[#This Row],[Severidade]]*Tabela202[[#This Row],[Frequência/ Probabilidade]]+Tabela202[[#This Row],[PCV]]</f>
        <v>4</v>
      </c>
      <c r="N4" s="44" t="s">
        <v>121</v>
      </c>
      <c r="O4" s="43">
        <v>0.85</v>
      </c>
      <c r="P4" s="43">
        <f>Tabela202[[#This Row],[Importância]]-(Tabela202[[#This Row],[Importância]]*Tabela202[[#This Row],[Nível de Mitigação]])</f>
        <v>0.60000000000000009</v>
      </c>
      <c r="Q4" s="43" t="str">
        <f>IF(OR(Tabela202[[#This Row],[Importância]]&gt;=6,Tabela202[[#This Row],[Severidade]]=3),"Sim","Não")</f>
        <v>Não</v>
      </c>
    </row>
    <row r="5" spans="1:17" s="2" customFormat="1" ht="60" x14ac:dyDescent="0.25">
      <c r="A5" s="43" t="s">
        <v>16</v>
      </c>
      <c r="B5" s="43" t="s">
        <v>17</v>
      </c>
      <c r="C5" s="43" t="s">
        <v>25</v>
      </c>
      <c r="D5" s="43" t="s">
        <v>26</v>
      </c>
      <c r="E5" s="43" t="s">
        <v>20</v>
      </c>
      <c r="F5" s="43" t="s">
        <v>21</v>
      </c>
      <c r="G5" s="43" t="s">
        <v>22</v>
      </c>
      <c r="H5" s="43">
        <v>1</v>
      </c>
      <c r="I5" s="43">
        <v>3</v>
      </c>
      <c r="J5" s="43">
        <v>1</v>
      </c>
      <c r="K5" s="43">
        <v>2</v>
      </c>
      <c r="L5" s="43">
        <v>1</v>
      </c>
      <c r="M5" s="43">
        <f>Tabela202[[#This Row],[Abrangência]]*Tabela202[[#This Row],[Classe]]*Tabela202[[#This Row],[Severidade]]*Tabela202[[#This Row],[Frequência/ Probabilidade]]+Tabela202[[#This Row],[PCV]]</f>
        <v>7</v>
      </c>
      <c r="N5" s="44" t="s">
        <v>27</v>
      </c>
      <c r="O5" s="43">
        <v>0.85</v>
      </c>
      <c r="P5" s="43">
        <f>Tabela202[[#This Row],[Importância]]-(Tabela202[[#This Row],[Importância]]*Tabela202[[#This Row],[Nível de Mitigação]])</f>
        <v>1.0499999999999998</v>
      </c>
      <c r="Q5" s="43" t="str">
        <f>IF(OR(Tabela202[[#This Row],[Importância]]&gt;=6,Tabela202[[#This Row],[Severidade]]=3),"Sim","Não")</f>
        <v>Sim</v>
      </c>
    </row>
    <row r="6" spans="1:17" s="2" customFormat="1" ht="255" x14ac:dyDescent="0.25">
      <c r="A6" s="43" t="s">
        <v>16</v>
      </c>
      <c r="B6" s="43" t="s">
        <v>17</v>
      </c>
      <c r="C6" s="43" t="s">
        <v>28</v>
      </c>
      <c r="D6" s="43" t="s">
        <v>26</v>
      </c>
      <c r="E6" s="43" t="s">
        <v>20</v>
      </c>
      <c r="F6" s="43" t="s">
        <v>21</v>
      </c>
      <c r="G6" s="43" t="s">
        <v>22</v>
      </c>
      <c r="H6" s="43">
        <v>1</v>
      </c>
      <c r="I6" s="43">
        <v>3</v>
      </c>
      <c r="J6" s="43">
        <v>2</v>
      </c>
      <c r="K6" s="43">
        <v>1</v>
      </c>
      <c r="L6" s="43">
        <v>1</v>
      </c>
      <c r="M6" s="43">
        <f>Tabela202[[#This Row],[Abrangência]]*Tabela202[[#This Row],[Classe]]*Tabela202[[#This Row],[Severidade]]*Tabela202[[#This Row],[Frequência/ Probabilidade]]+Tabela202[[#This Row],[PCV]]</f>
        <v>5</v>
      </c>
      <c r="N6" s="44" t="s">
        <v>116</v>
      </c>
      <c r="O6" s="45">
        <v>0.65</v>
      </c>
      <c r="P6" s="43">
        <f>Tabela202[[#This Row],[Importância]]-(Tabela202[[#This Row],[Importância]]*Tabela202[[#This Row],[Nível de Mitigação]])</f>
        <v>1.75</v>
      </c>
      <c r="Q6" s="43" t="str">
        <f>IF(OR(Tabela202[[#This Row],[Importância]]&gt;=6,Tabela202[[#This Row],[Severidade]]=3),"Sim","Não")</f>
        <v>Não</v>
      </c>
    </row>
    <row r="7" spans="1:17" s="2" customFormat="1" ht="255" x14ac:dyDescent="0.25">
      <c r="A7" s="43" t="s">
        <v>16</v>
      </c>
      <c r="B7" s="43" t="s">
        <v>17</v>
      </c>
      <c r="C7" s="43" t="s">
        <v>29</v>
      </c>
      <c r="D7" s="43" t="s">
        <v>26</v>
      </c>
      <c r="E7" s="43" t="s">
        <v>20</v>
      </c>
      <c r="F7" s="43" t="s">
        <v>21</v>
      </c>
      <c r="G7" s="43" t="s">
        <v>22</v>
      </c>
      <c r="H7" s="43">
        <v>1</v>
      </c>
      <c r="I7" s="43">
        <v>3</v>
      </c>
      <c r="J7" s="43">
        <v>2</v>
      </c>
      <c r="K7" s="43">
        <v>1</v>
      </c>
      <c r="L7" s="43">
        <v>1</v>
      </c>
      <c r="M7" s="43">
        <f>Tabela202[[#This Row],[Abrangência]]*Tabela202[[#This Row],[Classe]]*Tabela202[[#This Row],[Severidade]]*Tabela202[[#This Row],[Frequência/ Probabilidade]]+Tabela202[[#This Row],[PCV]]</f>
        <v>5</v>
      </c>
      <c r="N7" s="44" t="s">
        <v>116</v>
      </c>
      <c r="O7" s="45">
        <v>0.85</v>
      </c>
      <c r="P7" s="43">
        <f>Tabela202[[#This Row],[Importância]]-(Tabela202[[#This Row],[Importância]]*Tabela202[[#This Row],[Nível de Mitigação]])</f>
        <v>0.75</v>
      </c>
      <c r="Q7" s="43" t="str">
        <f>IF(OR(Tabela202[[#This Row],[Importância]]&gt;=6,Tabela202[[#This Row],[Severidade]]=3),"Sim","Não")</f>
        <v>Não</v>
      </c>
    </row>
    <row r="8" spans="1:17" s="2" customFormat="1" ht="105" x14ac:dyDescent="0.25">
      <c r="A8" s="43" t="s">
        <v>16</v>
      </c>
      <c r="B8" s="43" t="s">
        <v>17</v>
      </c>
      <c r="C8" s="43" t="s">
        <v>30</v>
      </c>
      <c r="D8" s="43" t="s">
        <v>26</v>
      </c>
      <c r="E8" s="43" t="s">
        <v>20</v>
      </c>
      <c r="F8" s="43" t="s">
        <v>21</v>
      </c>
      <c r="G8" s="43" t="s">
        <v>22</v>
      </c>
      <c r="H8" s="43">
        <v>1</v>
      </c>
      <c r="I8" s="43">
        <v>1</v>
      </c>
      <c r="J8" s="43">
        <v>2</v>
      </c>
      <c r="K8" s="43">
        <v>2</v>
      </c>
      <c r="L8" s="43">
        <v>3</v>
      </c>
      <c r="M8" s="43">
        <f>Tabela202[[#This Row],[Abrangência]]*Tabela202[[#This Row],[Classe]]*Tabela202[[#This Row],[Severidade]]*Tabela202[[#This Row],[Frequência/ Probabilidade]]+Tabela202[[#This Row],[PCV]]</f>
        <v>8</v>
      </c>
      <c r="N8" s="44" t="s">
        <v>117</v>
      </c>
      <c r="O8" s="45">
        <v>0.85</v>
      </c>
      <c r="P8" s="43">
        <f>Tabela202[[#This Row],[Importância]]-(Tabela202[[#This Row],[Importância]]*Tabela202[[#This Row],[Nível de Mitigação]])</f>
        <v>1.2000000000000002</v>
      </c>
      <c r="Q8" s="43" t="str">
        <f>IF(OR(Tabela202[[#This Row],[Importância]]&gt;=6,Tabela202[[#This Row],[Severidade]]=3),"Sim","Não")</f>
        <v>Sim</v>
      </c>
    </row>
    <row r="9" spans="1:17" s="2" customFormat="1" ht="285" x14ac:dyDescent="0.25">
      <c r="A9" s="43" t="s">
        <v>16</v>
      </c>
      <c r="B9" s="43" t="s">
        <v>17</v>
      </c>
      <c r="C9" s="43" t="s">
        <v>31</v>
      </c>
      <c r="D9" s="43" t="s">
        <v>32</v>
      </c>
      <c r="E9" s="43" t="s">
        <v>33</v>
      </c>
      <c r="F9" s="43" t="s">
        <v>21</v>
      </c>
      <c r="G9" s="43" t="s">
        <v>34</v>
      </c>
      <c r="H9" s="43">
        <v>1</v>
      </c>
      <c r="I9" s="43">
        <v>1</v>
      </c>
      <c r="J9" s="43">
        <v>1</v>
      </c>
      <c r="K9" s="43">
        <v>2</v>
      </c>
      <c r="L9" s="43">
        <v>3</v>
      </c>
      <c r="M9" s="43">
        <f>Tabela202[[#This Row],[Abrangência]]*Tabela202[[#This Row],[Classe]]*Tabela202[[#This Row],[Severidade]]*Tabela202[[#This Row],[Frequência/ Probabilidade]]+Tabela202[[#This Row],[PCV]]</f>
        <v>7</v>
      </c>
      <c r="N9" s="44" t="s">
        <v>118</v>
      </c>
      <c r="O9" s="45">
        <v>0.85</v>
      </c>
      <c r="P9" s="43">
        <f>Tabela202[[#This Row],[Importância]]-(Tabela202[[#This Row],[Importância]]*Tabela202[[#This Row],[Nível de Mitigação]])</f>
        <v>1.0499999999999998</v>
      </c>
      <c r="Q9" s="43" t="str">
        <f>IF(OR(Tabela202[[#This Row],[Importância]]&gt;=6,Tabela202[[#This Row],[Severidade]]=3),"Sim","Não")</f>
        <v>Sim</v>
      </c>
    </row>
    <row r="10" spans="1:17" s="2" customFormat="1" ht="105" x14ac:dyDescent="0.25">
      <c r="A10" s="43" t="s">
        <v>16</v>
      </c>
      <c r="B10" s="43" t="s">
        <v>35</v>
      </c>
      <c r="C10" s="43" t="s">
        <v>36</v>
      </c>
      <c r="D10" s="43" t="s">
        <v>26</v>
      </c>
      <c r="E10" s="43" t="s">
        <v>20</v>
      </c>
      <c r="F10" s="43" t="s">
        <v>21</v>
      </c>
      <c r="G10" s="43" t="s">
        <v>22</v>
      </c>
      <c r="H10" s="43">
        <v>1</v>
      </c>
      <c r="I10" s="43">
        <v>1</v>
      </c>
      <c r="J10" s="43">
        <v>2</v>
      </c>
      <c r="K10" s="43">
        <v>2</v>
      </c>
      <c r="L10" s="43">
        <v>2</v>
      </c>
      <c r="M10" s="43">
        <f>Tabela202[[#This Row],[Abrangência]]*Tabela202[[#This Row],[Classe]]*Tabela202[[#This Row],[Severidade]]*Tabela202[[#This Row],[Frequência/ Probabilidade]]+Tabela202[[#This Row],[PCV]]</f>
        <v>6</v>
      </c>
      <c r="N10" s="44" t="s">
        <v>37</v>
      </c>
      <c r="O10" s="45">
        <v>0.65</v>
      </c>
      <c r="P10" s="43">
        <f>Tabela202[[#This Row],[Importância]]-(Tabela202[[#This Row],[Importância]]*Tabela202[[#This Row],[Nível de Mitigação]])</f>
        <v>2.0999999999999996</v>
      </c>
      <c r="Q10" s="43" t="str">
        <f>IF(OR(Tabela202[[#This Row],[Importância]]&gt;=6,Tabela202[[#This Row],[Severidade]]=3),"Sim","Não")</f>
        <v>Sim</v>
      </c>
    </row>
    <row r="11" spans="1:17" s="2" customFormat="1" ht="45" x14ac:dyDescent="0.25">
      <c r="A11" s="43" t="s">
        <v>16</v>
      </c>
      <c r="B11" s="43" t="s">
        <v>35</v>
      </c>
      <c r="C11" s="43" t="s">
        <v>38</v>
      </c>
      <c r="D11" s="43" t="s">
        <v>19</v>
      </c>
      <c r="E11" s="43" t="s">
        <v>20</v>
      </c>
      <c r="F11" s="43" t="s">
        <v>21</v>
      </c>
      <c r="G11" s="43" t="s">
        <v>22</v>
      </c>
      <c r="H11" s="43">
        <v>1</v>
      </c>
      <c r="I11" s="43">
        <v>1</v>
      </c>
      <c r="J11" s="43">
        <v>2</v>
      </c>
      <c r="K11" s="43">
        <v>1</v>
      </c>
      <c r="L11" s="43">
        <v>1</v>
      </c>
      <c r="M11" s="43">
        <f>Tabela202[[#This Row],[Abrangência]]*Tabela202[[#This Row],[Classe]]*Tabela202[[#This Row],[Severidade]]*Tabela202[[#This Row],[Frequência/ Probabilidade]]+Tabela202[[#This Row],[PCV]]</f>
        <v>3</v>
      </c>
      <c r="N11" s="44" t="s">
        <v>39</v>
      </c>
      <c r="O11" s="45">
        <v>0.85</v>
      </c>
      <c r="P11" s="43">
        <f>Tabela202[[#This Row],[Importância]]-(Tabela202[[#This Row],[Importância]]*Tabela202[[#This Row],[Nível de Mitigação]])</f>
        <v>0.45000000000000018</v>
      </c>
      <c r="Q11" s="43" t="str">
        <f>IF(OR(Tabela202[[#This Row],[Importância]]&gt;=6,Tabela202[[#This Row],[Severidade]]=3),"Sim","Não")</f>
        <v>Não</v>
      </c>
    </row>
    <row r="12" spans="1:17" s="2" customFormat="1" ht="120" x14ac:dyDescent="0.25">
      <c r="A12" s="43" t="s">
        <v>16</v>
      </c>
      <c r="B12" s="43" t="s">
        <v>35</v>
      </c>
      <c r="C12" s="43" t="s">
        <v>40</v>
      </c>
      <c r="D12" s="43" t="s">
        <v>26</v>
      </c>
      <c r="E12" s="43" t="s">
        <v>20</v>
      </c>
      <c r="F12" s="43" t="s">
        <v>21</v>
      </c>
      <c r="G12" s="43" t="s">
        <v>22</v>
      </c>
      <c r="H12" s="43">
        <v>1</v>
      </c>
      <c r="I12" s="43">
        <v>1</v>
      </c>
      <c r="J12" s="43">
        <v>2</v>
      </c>
      <c r="K12" s="43">
        <v>2</v>
      </c>
      <c r="L12" s="43">
        <v>1</v>
      </c>
      <c r="M12" s="43">
        <f>Tabela202[[#This Row],[Abrangência]]*Tabela202[[#This Row],[Classe]]*Tabela202[[#This Row],[Severidade]]*Tabela202[[#This Row],[Frequência/ Probabilidade]]+Tabela202[[#This Row],[PCV]]</f>
        <v>4</v>
      </c>
      <c r="N12" s="44" t="s">
        <v>41</v>
      </c>
      <c r="O12" s="45">
        <v>0.65</v>
      </c>
      <c r="P12" s="43">
        <f>Tabela202[[#This Row],[Importância]]-(Tabela202[[#This Row],[Importância]]*Tabela202[[#This Row],[Nível de Mitigação]])</f>
        <v>1.4</v>
      </c>
      <c r="Q12" s="43" t="str">
        <f>IF(OR(Tabela202[[#This Row],[Importância]]&gt;=6,Tabela202[[#This Row],[Severidade]]=3),"Sim","Não")</f>
        <v>Não</v>
      </c>
    </row>
    <row r="13" spans="1:17" s="2" customFormat="1" ht="120" x14ac:dyDescent="0.25">
      <c r="A13" s="43" t="s">
        <v>16</v>
      </c>
      <c r="B13" s="43" t="s">
        <v>35</v>
      </c>
      <c r="C13" s="43" t="s">
        <v>42</v>
      </c>
      <c r="D13" s="43" t="s">
        <v>26</v>
      </c>
      <c r="E13" s="43" t="s">
        <v>20</v>
      </c>
      <c r="F13" s="43" t="s">
        <v>21</v>
      </c>
      <c r="G13" s="43" t="s">
        <v>22</v>
      </c>
      <c r="H13" s="43">
        <v>1</v>
      </c>
      <c r="I13" s="43">
        <v>1</v>
      </c>
      <c r="J13" s="43">
        <v>2</v>
      </c>
      <c r="K13" s="43">
        <v>2</v>
      </c>
      <c r="L13" s="43">
        <v>3</v>
      </c>
      <c r="M13" s="43">
        <f>Tabela202[[#This Row],[Abrangência]]*Tabela202[[#This Row],[Classe]]*Tabela202[[#This Row],[Severidade]]*Tabela202[[#This Row],[Frequência/ Probabilidade]]+Tabela202[[#This Row],[PCV]]</f>
        <v>8</v>
      </c>
      <c r="N13" s="44" t="s">
        <v>41</v>
      </c>
      <c r="O13" s="45">
        <v>0.85</v>
      </c>
      <c r="P13" s="43">
        <f>Tabela202[[#This Row],[Importância]]-(Tabela202[[#This Row],[Importância]]*Tabela202[[#This Row],[Nível de Mitigação]])</f>
        <v>1.2000000000000002</v>
      </c>
      <c r="Q13" s="43" t="str">
        <f>IF(OR(Tabela202[[#This Row],[Importância]]&gt;=6,Tabela202[[#This Row],[Severidade]]=3),"Sim","Não")</f>
        <v>Sim</v>
      </c>
    </row>
    <row r="14" spans="1:17" s="2" customFormat="1" ht="105" x14ac:dyDescent="0.25">
      <c r="A14" s="43" t="s">
        <v>16</v>
      </c>
      <c r="B14" s="43" t="s">
        <v>43</v>
      </c>
      <c r="C14" s="43" t="s">
        <v>44</v>
      </c>
      <c r="D14" s="43" t="s">
        <v>26</v>
      </c>
      <c r="E14" s="43" t="s">
        <v>20</v>
      </c>
      <c r="F14" s="43" t="s">
        <v>21</v>
      </c>
      <c r="G14" s="43" t="s">
        <v>22</v>
      </c>
      <c r="H14" s="43">
        <v>1</v>
      </c>
      <c r="I14" s="43">
        <v>3</v>
      </c>
      <c r="J14" s="43">
        <v>1</v>
      </c>
      <c r="K14" s="43">
        <v>1</v>
      </c>
      <c r="L14" s="43">
        <v>1</v>
      </c>
      <c r="M14" s="43">
        <f>Tabela202[[#This Row],[Abrangência]]*Tabela202[[#This Row],[Classe]]*Tabela202[[#This Row],[Severidade]]*Tabela202[[#This Row],[Frequência/ Probabilidade]]+Tabela202[[#This Row],[PCV]]</f>
        <v>4</v>
      </c>
      <c r="N14" s="44" t="s">
        <v>37</v>
      </c>
      <c r="O14" s="45">
        <v>0.85</v>
      </c>
      <c r="P14" s="43">
        <f>Tabela202[[#This Row],[Importância]]-(Tabela202[[#This Row],[Importância]]*Tabela202[[#This Row],[Nível de Mitigação]])</f>
        <v>0.60000000000000009</v>
      </c>
      <c r="Q14" s="43" t="str">
        <f>IF(OR(Tabela202[[#This Row],[Importância]]&gt;=6,Tabela202[[#This Row],[Severidade]]=3),"Sim","Não")</f>
        <v>Não</v>
      </c>
    </row>
    <row r="15" spans="1:17" s="2" customFormat="1" ht="45" x14ac:dyDescent="0.25">
      <c r="A15" s="43" t="s">
        <v>16</v>
      </c>
      <c r="B15" s="43" t="s">
        <v>43</v>
      </c>
      <c r="C15" s="43" t="s">
        <v>18</v>
      </c>
      <c r="D15" s="43" t="s">
        <v>19</v>
      </c>
      <c r="E15" s="43" t="s">
        <v>20</v>
      </c>
      <c r="F15" s="43" t="s">
        <v>21</v>
      </c>
      <c r="G15" s="43" t="s">
        <v>22</v>
      </c>
      <c r="H15" s="43">
        <v>1</v>
      </c>
      <c r="I15" s="43">
        <v>1</v>
      </c>
      <c r="J15" s="43">
        <v>2</v>
      </c>
      <c r="K15" s="43">
        <v>1</v>
      </c>
      <c r="L15" s="43">
        <v>1</v>
      </c>
      <c r="M15" s="43">
        <f>Tabela202[[#This Row],[Abrangência]]*Tabela202[[#This Row],[Classe]]*Tabela202[[#This Row],[Severidade]]*Tabela202[[#This Row],[Frequência/ Probabilidade]]+Tabela202[[#This Row],[PCV]]</f>
        <v>3</v>
      </c>
      <c r="N15" s="44" t="s">
        <v>96</v>
      </c>
      <c r="O15" s="45">
        <v>0.85</v>
      </c>
      <c r="P15" s="43">
        <f>Tabela202[[#This Row],[Importância]]-(Tabela202[[#This Row],[Importância]]*Tabela202[[#This Row],[Nível de Mitigação]])</f>
        <v>0.45000000000000018</v>
      </c>
      <c r="Q15" s="43" t="str">
        <f>IF(OR(Tabela202[[#This Row],[Importância]]&gt;=6,Tabela202[[#This Row],[Severidade]]=3),"Sim","Não")</f>
        <v>Não</v>
      </c>
    </row>
    <row r="16" spans="1:17" s="2" customFormat="1" ht="105" x14ac:dyDescent="0.25">
      <c r="A16" s="43" t="s">
        <v>45</v>
      </c>
      <c r="B16" s="43" t="s">
        <v>46</v>
      </c>
      <c r="C16" s="43" t="s">
        <v>47</v>
      </c>
      <c r="D16" s="43" t="s">
        <v>26</v>
      </c>
      <c r="E16" s="43" t="s">
        <v>20</v>
      </c>
      <c r="F16" s="43" t="s">
        <v>21</v>
      </c>
      <c r="G16" s="43" t="s">
        <v>22</v>
      </c>
      <c r="H16" s="43">
        <v>1</v>
      </c>
      <c r="I16" s="43">
        <v>1</v>
      </c>
      <c r="J16" s="43" t="s">
        <v>48</v>
      </c>
      <c r="K16" s="43">
        <v>2</v>
      </c>
      <c r="L16" s="43">
        <v>2</v>
      </c>
      <c r="M16" s="43">
        <f>Tabela202[[#This Row],[Abrangência]]*Tabela202[[#This Row],[Classe]]*Tabela202[[#This Row],[Severidade]]*Tabela202[[#This Row],[Frequência/ Probabilidade]]+Tabela202[[#This Row],[PCV]]</f>
        <v>6</v>
      </c>
      <c r="N16" s="44" t="s">
        <v>37</v>
      </c>
      <c r="O16" s="45">
        <v>0.85</v>
      </c>
      <c r="P16" s="43">
        <f>Tabela202[[#This Row],[Importância]]-(Tabela202[[#This Row],[Importância]]*Tabela202[[#This Row],[Nível de Mitigação]])</f>
        <v>0.90000000000000036</v>
      </c>
      <c r="Q16" s="43" t="str">
        <f>IF(OR(Tabela202[[#This Row],[Importância]]&gt;=6,Tabela202[[#This Row],[Severidade]]=3),"Sim","Não")</f>
        <v>Sim</v>
      </c>
    </row>
    <row r="17" spans="1:17" s="2" customFormat="1" ht="270" x14ac:dyDescent="0.25">
      <c r="A17" s="43" t="s">
        <v>45</v>
      </c>
      <c r="B17" s="43" t="s">
        <v>46</v>
      </c>
      <c r="C17" s="43" t="s">
        <v>29</v>
      </c>
      <c r="D17" s="43" t="s">
        <v>26</v>
      </c>
      <c r="E17" s="43" t="s">
        <v>20</v>
      </c>
      <c r="F17" s="43" t="s">
        <v>21</v>
      </c>
      <c r="G17" s="43" t="s">
        <v>22</v>
      </c>
      <c r="H17" s="43">
        <v>1</v>
      </c>
      <c r="I17" s="43">
        <v>3</v>
      </c>
      <c r="J17" s="43">
        <v>2</v>
      </c>
      <c r="K17" s="43">
        <v>2</v>
      </c>
      <c r="L17" s="43">
        <v>1</v>
      </c>
      <c r="M17" s="43">
        <f>Tabela202[[#This Row],[Abrangência]]*Tabela202[[#This Row],[Classe]]*Tabela202[[#This Row],[Severidade]]*Tabela202[[#This Row],[Frequência/ Probabilidade]]+Tabela202[[#This Row],[PCV]]</f>
        <v>8</v>
      </c>
      <c r="N17" s="44" t="s">
        <v>111</v>
      </c>
      <c r="O17" s="45">
        <v>0.85</v>
      </c>
      <c r="P17" s="43">
        <f>Tabela202[[#This Row],[Importância]]-(Tabela202[[#This Row],[Importância]]*Tabela202[[#This Row],[Nível de Mitigação]])</f>
        <v>1.2000000000000002</v>
      </c>
      <c r="Q17" s="43" t="str">
        <f>IF(OR(Tabela202[[#This Row],[Importância]]&gt;=6,Tabela202[[#This Row],[Severidade]]=3),"Sim","Não")</f>
        <v>Sim</v>
      </c>
    </row>
    <row r="18" spans="1:17" s="2" customFormat="1" ht="135" x14ac:dyDescent="0.25">
      <c r="A18" s="43" t="s">
        <v>45</v>
      </c>
      <c r="B18" s="43" t="s">
        <v>46</v>
      </c>
      <c r="C18" s="43" t="s">
        <v>24</v>
      </c>
      <c r="D18" s="43" t="s">
        <v>19</v>
      </c>
      <c r="E18" s="43" t="s">
        <v>20</v>
      </c>
      <c r="F18" s="43" t="s">
        <v>21</v>
      </c>
      <c r="G18" s="43" t="s">
        <v>22</v>
      </c>
      <c r="H18" s="43">
        <v>1</v>
      </c>
      <c r="I18" s="43">
        <v>1</v>
      </c>
      <c r="J18" s="43">
        <v>2</v>
      </c>
      <c r="K18" s="43">
        <v>1</v>
      </c>
      <c r="L18" s="43">
        <v>1</v>
      </c>
      <c r="M18" s="43">
        <f>Tabela202[[#This Row],[Abrangência]]*Tabela202[[#This Row],[Classe]]*Tabela202[[#This Row],[Severidade]]*Tabela202[[#This Row],[Frequência/ Probabilidade]]+Tabela202[[#This Row],[PCV]]</f>
        <v>3</v>
      </c>
      <c r="N18" s="44" t="s">
        <v>112</v>
      </c>
      <c r="O18" s="45">
        <v>0.85</v>
      </c>
      <c r="P18" s="43">
        <f>Tabela202[[#This Row],[Importância]]-(Tabela202[[#This Row],[Importância]]*Tabela202[[#This Row],[Nível de Mitigação]])</f>
        <v>0.45000000000000018</v>
      </c>
      <c r="Q18" s="43" t="str">
        <f>IF(OR(Tabela202[[#This Row],[Importância]]&gt;=6,Tabela202[[#This Row],[Severidade]]=3),"Sim","Não")</f>
        <v>Não</v>
      </c>
    </row>
    <row r="19" spans="1:17" s="2" customFormat="1" ht="60" x14ac:dyDescent="0.25">
      <c r="A19" s="43" t="s">
        <v>45</v>
      </c>
      <c r="B19" s="43" t="s">
        <v>46</v>
      </c>
      <c r="C19" s="43" t="s">
        <v>25</v>
      </c>
      <c r="D19" s="43" t="s">
        <v>26</v>
      </c>
      <c r="E19" s="43" t="s">
        <v>20</v>
      </c>
      <c r="F19" s="43" t="s">
        <v>21</v>
      </c>
      <c r="G19" s="43" t="s">
        <v>22</v>
      </c>
      <c r="H19" s="43">
        <v>1</v>
      </c>
      <c r="I19" s="43">
        <v>3</v>
      </c>
      <c r="J19" s="43">
        <v>1</v>
      </c>
      <c r="K19" s="43">
        <v>2</v>
      </c>
      <c r="L19" s="43">
        <v>1</v>
      </c>
      <c r="M19" s="43">
        <f>Tabela202[[#This Row],[Abrangência]]*Tabela202[[#This Row],[Classe]]*Tabela202[[#This Row],[Severidade]]*Tabela202[[#This Row],[Frequência/ Probabilidade]]+Tabela202[[#This Row],[PCV]]</f>
        <v>7</v>
      </c>
      <c r="N19" s="44" t="s">
        <v>27</v>
      </c>
      <c r="O19" s="45">
        <v>0.85</v>
      </c>
      <c r="P19" s="43">
        <f>Tabela202[[#This Row],[Importância]]-(Tabela202[[#This Row],[Importância]]*Tabela202[[#This Row],[Nível de Mitigação]])</f>
        <v>1.0499999999999998</v>
      </c>
      <c r="Q19" s="43" t="str">
        <f>IF(OR(Tabela202[[#This Row],[Importância]]&gt;=6,Tabela202[[#This Row],[Severidade]]=3),"Sim","Não")</f>
        <v>Sim</v>
      </c>
    </row>
    <row r="20" spans="1:17" s="2" customFormat="1" ht="45" x14ac:dyDescent="0.25">
      <c r="A20" s="43" t="s">
        <v>16</v>
      </c>
      <c r="B20" s="46" t="s">
        <v>113</v>
      </c>
      <c r="C20" s="43" t="s">
        <v>114</v>
      </c>
      <c r="D20" s="43" t="s">
        <v>26</v>
      </c>
      <c r="E20" s="43" t="s">
        <v>20</v>
      </c>
      <c r="F20" s="43" t="s">
        <v>21</v>
      </c>
      <c r="G20" s="43" t="s">
        <v>22</v>
      </c>
      <c r="H20" s="43">
        <v>1</v>
      </c>
      <c r="I20" s="43">
        <v>3</v>
      </c>
      <c r="J20" s="43">
        <v>1</v>
      </c>
      <c r="K20" s="43">
        <v>2</v>
      </c>
      <c r="L20" s="43">
        <v>1</v>
      </c>
      <c r="M20" s="43">
        <f>Tabela202[[#This Row],[Abrangência]]*Tabela202[[#This Row],[Classe]]*Tabela202[[#This Row],[Severidade]]*Tabela202[[#This Row],[Frequência/ Probabilidade]]+Tabela202[[#This Row],[PCV]]</f>
        <v>7</v>
      </c>
      <c r="N20" s="44" t="s">
        <v>115</v>
      </c>
      <c r="O20" s="45">
        <v>0.65</v>
      </c>
      <c r="P20" s="43">
        <f>Tabela202[[#This Row],[Importância]]-(Tabela202[[#This Row],[Importância]]*Tabela202[[#This Row],[Nível de Mitigação]])</f>
        <v>2.4500000000000002</v>
      </c>
      <c r="Q20" s="43" t="str">
        <f>IF(OR(Tabela202[[#This Row],[Importância]]&gt;=6,Tabela202[[#This Row],[Severidade]]=3),"Sim","Não")</f>
        <v>Sim</v>
      </c>
    </row>
    <row r="21" spans="1:17" s="2" customFormat="1" ht="45" x14ac:dyDescent="0.25">
      <c r="A21" s="43" t="s">
        <v>49</v>
      </c>
      <c r="B21" s="43" t="s">
        <v>50</v>
      </c>
      <c r="C21" s="43" t="s">
        <v>24</v>
      </c>
      <c r="D21" s="43" t="s">
        <v>19</v>
      </c>
      <c r="E21" s="43" t="s">
        <v>20</v>
      </c>
      <c r="F21" s="43" t="s">
        <v>51</v>
      </c>
      <c r="G21" s="43" t="s">
        <v>22</v>
      </c>
      <c r="H21" s="43">
        <v>1</v>
      </c>
      <c r="I21" s="43">
        <v>3</v>
      </c>
      <c r="J21" s="43">
        <v>3</v>
      </c>
      <c r="K21" s="43">
        <v>1</v>
      </c>
      <c r="L21" s="43">
        <v>1</v>
      </c>
      <c r="M21" s="43">
        <f>Tabela202[[#This Row],[Abrangência]]*Tabela202[[#This Row],[Classe]]*Tabela202[[#This Row],[Severidade]]*Tabela202[[#This Row],[Frequência/ Probabilidade]]+Tabela202[[#This Row],[PCV]]</f>
        <v>6</v>
      </c>
      <c r="N21" s="44" t="s">
        <v>103</v>
      </c>
      <c r="O21" s="45">
        <v>0.65</v>
      </c>
      <c r="P21" s="43">
        <f>Tabela202[[#This Row],[Importância]]-(Tabela202[[#This Row],[Importância]]*Tabela202[[#This Row],[Nível de Mitigação]])</f>
        <v>2.0999999999999996</v>
      </c>
      <c r="Q21" s="43" t="str">
        <f>IF(OR(Tabela202[[#This Row],[Importância]]&gt;=6,Tabela202[[#This Row],[Severidade]]=3),"Sim","Não")</f>
        <v>Sim</v>
      </c>
    </row>
    <row r="22" spans="1:17" s="2" customFormat="1" ht="45" x14ac:dyDescent="0.25">
      <c r="A22" s="43" t="s">
        <v>49</v>
      </c>
      <c r="B22" s="43" t="s">
        <v>50</v>
      </c>
      <c r="C22" s="43" t="s">
        <v>18</v>
      </c>
      <c r="D22" s="43" t="s">
        <v>19</v>
      </c>
      <c r="E22" s="43" t="s">
        <v>20</v>
      </c>
      <c r="F22" s="43" t="s">
        <v>21</v>
      </c>
      <c r="G22" s="43" t="s">
        <v>22</v>
      </c>
      <c r="H22" s="43">
        <v>1</v>
      </c>
      <c r="I22" s="43">
        <v>3</v>
      </c>
      <c r="J22" s="43">
        <v>3</v>
      </c>
      <c r="K22" s="43">
        <v>1</v>
      </c>
      <c r="L22" s="43">
        <v>1</v>
      </c>
      <c r="M22" s="43">
        <f>Tabela202[[#This Row],[Abrangência]]*Tabela202[[#This Row],[Classe]]*Tabela202[[#This Row],[Severidade]]*Tabela202[[#This Row],[Frequência/ Probabilidade]]+Tabela202[[#This Row],[PCV]]</f>
        <v>6</v>
      </c>
      <c r="N22" s="44" t="s">
        <v>103</v>
      </c>
      <c r="O22" s="45">
        <v>0.65</v>
      </c>
      <c r="P22" s="43">
        <f>Tabela202[[#This Row],[Importância]]-(Tabela202[[#This Row],[Importância]]*Tabela202[[#This Row],[Nível de Mitigação]])</f>
        <v>2.0999999999999996</v>
      </c>
      <c r="Q22" s="43" t="str">
        <f>IF(OR(Tabela202[[#This Row],[Importância]]&gt;=6,Tabela202[[#This Row],[Severidade]]=3),"Sim","Não")</f>
        <v>Sim</v>
      </c>
    </row>
    <row r="23" spans="1:17" s="2" customFormat="1" ht="105" x14ac:dyDescent="0.25">
      <c r="A23" s="43" t="s">
        <v>49</v>
      </c>
      <c r="B23" s="43" t="s">
        <v>50</v>
      </c>
      <c r="C23" s="43" t="s">
        <v>47</v>
      </c>
      <c r="D23" s="43" t="s">
        <v>26</v>
      </c>
      <c r="E23" s="43" t="s">
        <v>20</v>
      </c>
      <c r="F23" s="43" t="s">
        <v>21</v>
      </c>
      <c r="G23" s="43" t="s">
        <v>22</v>
      </c>
      <c r="H23" s="43">
        <v>1</v>
      </c>
      <c r="I23" s="43">
        <v>1</v>
      </c>
      <c r="J23" s="43">
        <v>3</v>
      </c>
      <c r="K23" s="43">
        <v>2</v>
      </c>
      <c r="L23" s="43">
        <v>2</v>
      </c>
      <c r="M23" s="43">
        <f>Tabela202[[#This Row],[Abrangência]]*Tabela202[[#This Row],[Classe]]*Tabela202[[#This Row],[Severidade]]*Tabela202[[#This Row],[Frequência/ Probabilidade]]+Tabela202[[#This Row],[PCV]]</f>
        <v>7</v>
      </c>
      <c r="N23" s="44" t="s">
        <v>37</v>
      </c>
      <c r="O23" s="45">
        <v>0.65</v>
      </c>
      <c r="P23" s="43">
        <f>Tabela202[[#This Row],[Importância]]-(Tabela202[[#This Row],[Importância]]*Tabela202[[#This Row],[Nível de Mitigação]])</f>
        <v>2.4500000000000002</v>
      </c>
      <c r="Q23" s="43" t="str">
        <f>IF(OR(Tabela202[[#This Row],[Importância]]&gt;=6,Tabela202[[#This Row],[Severidade]]=3),"Sim","Não")</f>
        <v>Sim</v>
      </c>
    </row>
    <row r="24" spans="1:17" s="2" customFormat="1" ht="105" x14ac:dyDescent="0.25">
      <c r="A24" s="43" t="s">
        <v>49</v>
      </c>
      <c r="B24" s="43" t="s">
        <v>50</v>
      </c>
      <c r="C24" s="43" t="s">
        <v>53</v>
      </c>
      <c r="D24" s="43" t="s">
        <v>26</v>
      </c>
      <c r="E24" s="43" t="s">
        <v>20</v>
      </c>
      <c r="F24" s="43" t="s">
        <v>21</v>
      </c>
      <c r="G24" s="43" t="s">
        <v>22</v>
      </c>
      <c r="H24" s="43">
        <v>1</v>
      </c>
      <c r="I24" s="43">
        <v>1</v>
      </c>
      <c r="J24" s="43">
        <v>3</v>
      </c>
      <c r="K24" s="43">
        <v>2</v>
      </c>
      <c r="L24" s="43">
        <v>1</v>
      </c>
      <c r="M24" s="43">
        <f>Tabela202[[#This Row],[Abrangência]]*Tabela202[[#This Row],[Classe]]*Tabela202[[#This Row],[Severidade]]*Tabela202[[#This Row],[Frequência/ Probabilidade]]+Tabela202[[#This Row],[PCV]]</f>
        <v>5</v>
      </c>
      <c r="N24" s="44" t="s">
        <v>37</v>
      </c>
      <c r="O24" s="45">
        <v>0.65</v>
      </c>
      <c r="P24" s="43">
        <f>Tabela202[[#This Row],[Importância]]-(Tabela202[[#This Row],[Importância]]*Tabela202[[#This Row],[Nível de Mitigação]])</f>
        <v>1.75</v>
      </c>
      <c r="Q24" s="43" t="str">
        <f>IF(OR(Tabela202[[#This Row],[Importância]]&gt;=6,Tabela202[[#This Row],[Severidade]]=3),"Sim","Não")</f>
        <v>Não</v>
      </c>
    </row>
    <row r="25" spans="1:17" s="2" customFormat="1" ht="120" x14ac:dyDescent="0.25">
      <c r="A25" s="43" t="s">
        <v>49</v>
      </c>
      <c r="B25" s="43" t="s">
        <v>50</v>
      </c>
      <c r="C25" s="43" t="s">
        <v>30</v>
      </c>
      <c r="D25" s="43" t="s">
        <v>26</v>
      </c>
      <c r="E25" s="43" t="s">
        <v>20</v>
      </c>
      <c r="F25" s="43" t="s">
        <v>21</v>
      </c>
      <c r="G25" s="43" t="s">
        <v>22</v>
      </c>
      <c r="H25" s="43">
        <v>1</v>
      </c>
      <c r="I25" s="43">
        <v>1</v>
      </c>
      <c r="J25" s="43">
        <v>2</v>
      </c>
      <c r="K25" s="43">
        <v>2</v>
      </c>
      <c r="L25" s="43">
        <v>3</v>
      </c>
      <c r="M25" s="43">
        <f>Tabela202[[#This Row],[Abrangência]]*Tabela202[[#This Row],[Classe]]*Tabela202[[#This Row],[Severidade]]*Tabela202[[#This Row],[Frequência/ Probabilidade]]+Tabela202[[#This Row],[PCV]]</f>
        <v>8</v>
      </c>
      <c r="N25" s="44" t="s">
        <v>106</v>
      </c>
      <c r="O25" s="45">
        <v>0.65</v>
      </c>
      <c r="P25" s="43">
        <f>Tabela202[[#This Row],[Importância]]-(Tabela202[[#This Row],[Importância]]*Tabela202[[#This Row],[Nível de Mitigação]])</f>
        <v>2.8</v>
      </c>
      <c r="Q25" s="43" t="str">
        <f>IF(OR(Tabela202[[#This Row],[Importância]]&gt;=6,Tabela202[[#This Row],[Severidade]]=3),"Sim","Não")</f>
        <v>Sim</v>
      </c>
    </row>
    <row r="26" spans="1:17" s="2" customFormat="1" ht="120" x14ac:dyDescent="0.25">
      <c r="A26" s="43" t="s">
        <v>49</v>
      </c>
      <c r="B26" s="43" t="s">
        <v>50</v>
      </c>
      <c r="C26" s="43" t="s">
        <v>54</v>
      </c>
      <c r="D26" s="43" t="s">
        <v>26</v>
      </c>
      <c r="E26" s="43" t="s">
        <v>20</v>
      </c>
      <c r="F26" s="43" t="s">
        <v>51</v>
      </c>
      <c r="G26" s="43" t="s">
        <v>22</v>
      </c>
      <c r="H26" s="43">
        <v>1</v>
      </c>
      <c r="I26" s="43">
        <v>1</v>
      </c>
      <c r="J26" s="43">
        <v>3</v>
      </c>
      <c r="K26" s="43">
        <v>1</v>
      </c>
      <c r="L26" s="43">
        <v>3</v>
      </c>
      <c r="M26" s="43">
        <f>Tabela202[[#This Row],[Abrangência]]*Tabela202[[#This Row],[Classe]]*Tabela202[[#This Row],[Severidade]]*Tabela202[[#This Row],[Frequência/ Probabilidade]]+Tabela202[[#This Row],[PCV]]</f>
        <v>6</v>
      </c>
      <c r="N26" s="44" t="s">
        <v>41</v>
      </c>
      <c r="O26" s="45">
        <v>0.65</v>
      </c>
      <c r="P26" s="43">
        <f>Tabela202[[#This Row],[Importância]]-(Tabela202[[#This Row],[Importância]]*Tabela202[[#This Row],[Nível de Mitigação]])</f>
        <v>2.0999999999999996</v>
      </c>
      <c r="Q26" s="43" t="str">
        <f>IF(OR(Tabela202[[#This Row],[Importância]]&gt;=6,Tabela202[[#This Row],[Severidade]]=3),"Sim","Não")</f>
        <v>Sim</v>
      </c>
    </row>
    <row r="27" spans="1:17" s="2" customFormat="1" ht="105" x14ac:dyDescent="0.25">
      <c r="A27" s="43" t="s">
        <v>49</v>
      </c>
      <c r="B27" s="43" t="s">
        <v>50</v>
      </c>
      <c r="C27" s="43" t="s">
        <v>55</v>
      </c>
      <c r="D27" s="43" t="s">
        <v>26</v>
      </c>
      <c r="E27" s="43" t="s">
        <v>20</v>
      </c>
      <c r="F27" s="43" t="s">
        <v>51</v>
      </c>
      <c r="G27" s="43" t="s">
        <v>22</v>
      </c>
      <c r="H27" s="43">
        <v>1</v>
      </c>
      <c r="I27" s="43">
        <v>1</v>
      </c>
      <c r="J27" s="43">
        <v>3</v>
      </c>
      <c r="K27" s="43">
        <v>2</v>
      </c>
      <c r="L27" s="43">
        <v>2</v>
      </c>
      <c r="M27" s="43">
        <f>Tabela202[[#This Row],[Abrangência]]*Tabela202[[#This Row],[Classe]]*Tabela202[[#This Row],[Severidade]]*Tabela202[[#This Row],[Frequência/ Probabilidade]]+Tabela202[[#This Row],[PCV]]</f>
        <v>7</v>
      </c>
      <c r="N27" s="44" t="s">
        <v>37</v>
      </c>
      <c r="O27" s="45">
        <v>0.65</v>
      </c>
      <c r="P27" s="43">
        <f>Tabela202[[#This Row],[Importância]]-(Tabela202[[#This Row],[Importância]]*Tabela202[[#This Row],[Nível de Mitigação]])</f>
        <v>2.4500000000000002</v>
      </c>
      <c r="Q27" s="43" t="str">
        <f>IF(OR(Tabela202[[#This Row],[Importância]]&gt;=6,Tabela202[[#This Row],[Severidade]]=3),"Sim","Não")</f>
        <v>Sim</v>
      </c>
    </row>
    <row r="28" spans="1:17" s="2" customFormat="1" ht="105" x14ac:dyDescent="0.25">
      <c r="A28" s="43" t="s">
        <v>49</v>
      </c>
      <c r="B28" s="43" t="s">
        <v>50</v>
      </c>
      <c r="C28" s="43" t="s">
        <v>56</v>
      </c>
      <c r="D28" s="43" t="s">
        <v>26</v>
      </c>
      <c r="E28" s="43" t="s">
        <v>20</v>
      </c>
      <c r="F28" s="43" t="s">
        <v>51</v>
      </c>
      <c r="G28" s="43" t="s">
        <v>34</v>
      </c>
      <c r="H28" s="43">
        <v>1</v>
      </c>
      <c r="I28" s="43">
        <v>1</v>
      </c>
      <c r="J28" s="43">
        <v>3</v>
      </c>
      <c r="K28" s="43" t="s">
        <v>57</v>
      </c>
      <c r="L28" s="43">
        <v>2</v>
      </c>
      <c r="M28" s="43">
        <f>Tabela202[[#This Row],[Abrangência]]*Tabela202[[#This Row],[Classe]]*Tabela202[[#This Row],[Severidade]]*Tabela202[[#This Row],[Frequência/ Probabilidade]]+Tabela202[[#This Row],[PCV]]</f>
        <v>5</v>
      </c>
      <c r="N28" s="44" t="s">
        <v>37</v>
      </c>
      <c r="O28" s="45">
        <v>0.65</v>
      </c>
      <c r="P28" s="43">
        <f>Tabela202[[#This Row],[Importância]]-(Tabela202[[#This Row],[Importância]]*Tabela202[[#This Row],[Nível de Mitigação]])</f>
        <v>1.75</v>
      </c>
      <c r="Q28" s="43" t="str">
        <f>IF(OR(Tabela202[[#This Row],[Importância]]&gt;=6,Tabela202[[#This Row],[Severidade]]=3),"Sim","Não")</f>
        <v>Não</v>
      </c>
    </row>
    <row r="29" spans="1:17" s="2" customFormat="1" ht="105" x14ac:dyDescent="0.25">
      <c r="A29" s="43" t="s">
        <v>49</v>
      </c>
      <c r="B29" s="43" t="s">
        <v>50</v>
      </c>
      <c r="C29" s="43" t="s">
        <v>58</v>
      </c>
      <c r="D29" s="43" t="s">
        <v>26</v>
      </c>
      <c r="E29" s="43" t="s">
        <v>20</v>
      </c>
      <c r="F29" s="43" t="s">
        <v>51</v>
      </c>
      <c r="G29" s="43" t="s">
        <v>34</v>
      </c>
      <c r="H29" s="43">
        <v>1</v>
      </c>
      <c r="I29" s="43">
        <v>1</v>
      </c>
      <c r="J29" s="43">
        <v>2</v>
      </c>
      <c r="K29" s="43">
        <v>1</v>
      </c>
      <c r="L29" s="43">
        <v>1</v>
      </c>
      <c r="M29" s="43">
        <f>Tabela202[[#This Row],[Abrangência]]*Tabela202[[#This Row],[Classe]]*Tabela202[[#This Row],[Severidade]]*Tabela202[[#This Row],[Frequência/ Probabilidade]]+Tabela202[[#This Row],[PCV]]</f>
        <v>3</v>
      </c>
      <c r="N29" s="44" t="s">
        <v>37</v>
      </c>
      <c r="O29" s="45">
        <v>0.65</v>
      </c>
      <c r="P29" s="43">
        <f>Tabela202[[#This Row],[Importância]]-(Tabela202[[#This Row],[Importância]]*Tabela202[[#This Row],[Nível de Mitigação]])</f>
        <v>1.0499999999999998</v>
      </c>
      <c r="Q29" s="43" t="str">
        <f>IF(OR(Tabela202[[#This Row],[Importância]]&gt;=6,Tabela202[[#This Row],[Severidade]]=3),"Sim","Não")</f>
        <v>Não</v>
      </c>
    </row>
    <row r="30" spans="1:17" s="2" customFormat="1" ht="105" x14ac:dyDescent="0.25">
      <c r="A30" s="43" t="s">
        <v>49</v>
      </c>
      <c r="B30" s="43" t="s">
        <v>50</v>
      </c>
      <c r="C30" s="43" t="s">
        <v>29</v>
      </c>
      <c r="D30" s="43" t="s">
        <v>26</v>
      </c>
      <c r="E30" s="43" t="s">
        <v>20</v>
      </c>
      <c r="F30" s="43" t="s">
        <v>51</v>
      </c>
      <c r="G30" s="43" t="s">
        <v>34</v>
      </c>
      <c r="H30" s="43">
        <v>1</v>
      </c>
      <c r="I30" s="43">
        <v>1</v>
      </c>
      <c r="J30" s="43" t="s">
        <v>48</v>
      </c>
      <c r="K30" s="43" t="s">
        <v>48</v>
      </c>
      <c r="L30" s="43">
        <v>1</v>
      </c>
      <c r="M30" s="43">
        <f>Tabela202[[#This Row],[Abrangência]]*Tabela202[[#This Row],[Classe]]*Tabela202[[#This Row],[Severidade]]*Tabela202[[#This Row],[Frequência/ Probabilidade]]+Tabela202[[#This Row],[PCV]]</f>
        <v>4</v>
      </c>
      <c r="N30" s="44" t="s">
        <v>37</v>
      </c>
      <c r="O30" s="45">
        <v>0.65</v>
      </c>
      <c r="P30" s="43">
        <f>Tabela202[[#This Row],[Importância]]-(Tabela202[[#This Row],[Importância]]*Tabela202[[#This Row],[Nível de Mitigação]])</f>
        <v>1.4</v>
      </c>
      <c r="Q30" s="43" t="str">
        <f>IF(OR(Tabela202[[#This Row],[Importância]]&gt;=6,Tabela202[[#This Row],[Severidade]]=3),"Sim","Não")</f>
        <v>Não</v>
      </c>
    </row>
    <row r="31" spans="1:17" s="2" customFormat="1" ht="60" x14ac:dyDescent="0.25">
      <c r="A31" s="43" t="s">
        <v>49</v>
      </c>
      <c r="B31" s="43" t="s">
        <v>50</v>
      </c>
      <c r="C31" s="43" t="s">
        <v>31</v>
      </c>
      <c r="D31" s="43" t="s">
        <v>32</v>
      </c>
      <c r="E31" s="43" t="s">
        <v>33</v>
      </c>
      <c r="F31" s="43" t="s">
        <v>51</v>
      </c>
      <c r="G31" s="43" t="s">
        <v>34</v>
      </c>
      <c r="H31" s="43">
        <v>1</v>
      </c>
      <c r="I31" s="43">
        <v>1</v>
      </c>
      <c r="J31" s="43">
        <v>2</v>
      </c>
      <c r="K31" s="43">
        <v>2</v>
      </c>
      <c r="L31" s="43">
        <v>3</v>
      </c>
      <c r="M31" s="43">
        <f>Tabela202[[#This Row],[Abrangência]]*Tabela202[[#This Row],[Classe]]*Tabela202[[#This Row],[Severidade]]*Tabela202[[#This Row],[Frequência/ Probabilidade]]+Tabela202[[#This Row],[PCV]]</f>
        <v>8</v>
      </c>
      <c r="N31" s="44" t="s">
        <v>134</v>
      </c>
      <c r="O31" s="45">
        <v>0.65</v>
      </c>
      <c r="P31" s="43">
        <f>Tabela202[[#This Row],[Importância]]-(Tabela202[[#This Row],[Importância]]*Tabela202[[#This Row],[Nível de Mitigação]])</f>
        <v>2.8</v>
      </c>
      <c r="Q31" s="43" t="str">
        <f>IF(OR(Tabela202[[#This Row],[Importância]]&gt;=6,Tabela202[[#This Row],[Severidade]]=3),"Sim","Não")</f>
        <v>Sim</v>
      </c>
    </row>
    <row r="32" spans="1:17" s="2" customFormat="1" ht="105" x14ac:dyDescent="0.25">
      <c r="A32" s="43" t="s">
        <v>49</v>
      </c>
      <c r="B32" s="43" t="s">
        <v>50</v>
      </c>
      <c r="C32" s="43" t="s">
        <v>59</v>
      </c>
      <c r="D32" s="43" t="s">
        <v>26</v>
      </c>
      <c r="E32" s="43" t="s">
        <v>20</v>
      </c>
      <c r="F32" s="43" t="s">
        <v>21</v>
      </c>
      <c r="G32" s="43" t="s">
        <v>34</v>
      </c>
      <c r="H32" s="43">
        <v>1</v>
      </c>
      <c r="I32" s="43">
        <v>1</v>
      </c>
      <c r="J32" s="43" t="s">
        <v>48</v>
      </c>
      <c r="K32" s="43">
        <v>2</v>
      </c>
      <c r="L32" s="43">
        <v>2</v>
      </c>
      <c r="M32" s="43">
        <f>Tabela202[[#This Row],[Abrangência]]*Tabela202[[#This Row],[Classe]]*Tabela202[[#This Row],[Severidade]]*Tabela202[[#This Row],[Frequência/ Probabilidade]]+Tabela202[[#This Row],[PCV]]</f>
        <v>6</v>
      </c>
      <c r="N32" s="44" t="s">
        <v>37</v>
      </c>
      <c r="O32" s="45">
        <v>0.65</v>
      </c>
      <c r="P32" s="43">
        <f>Tabela202[[#This Row],[Importância]]-(Tabela202[[#This Row],[Importância]]*Tabela202[[#This Row],[Nível de Mitigação]])</f>
        <v>2.0999999999999996</v>
      </c>
      <c r="Q32" s="43" t="str">
        <f>IF(OR(Tabela202[[#This Row],[Importância]]&gt;=6,Tabela202[[#This Row],[Severidade]]=3),"Sim","Não")</f>
        <v>Sim</v>
      </c>
    </row>
    <row r="33" spans="1:17" s="2" customFormat="1" ht="120" x14ac:dyDescent="0.25">
      <c r="A33" s="43" t="s">
        <v>49</v>
      </c>
      <c r="B33" s="43" t="s">
        <v>50</v>
      </c>
      <c r="C33" s="43" t="s">
        <v>60</v>
      </c>
      <c r="D33" s="43" t="s">
        <v>26</v>
      </c>
      <c r="E33" s="43" t="s">
        <v>33</v>
      </c>
      <c r="F33" s="43" t="s">
        <v>21</v>
      </c>
      <c r="G33" s="43" t="s">
        <v>34</v>
      </c>
      <c r="H33" s="43">
        <v>1</v>
      </c>
      <c r="I33" s="43">
        <v>1</v>
      </c>
      <c r="J33" s="43">
        <v>3</v>
      </c>
      <c r="K33" s="43">
        <v>2</v>
      </c>
      <c r="L33" s="43">
        <v>3</v>
      </c>
      <c r="M33" s="43">
        <f>Tabela202[[#This Row],[Abrangência]]*Tabela202[[#This Row],[Classe]]*Tabela202[[#This Row],[Severidade]]*Tabela202[[#This Row],[Frequência/ Probabilidade]]+Tabela202[[#This Row],[PCV]]</f>
        <v>9</v>
      </c>
      <c r="N33" s="44" t="s">
        <v>101</v>
      </c>
      <c r="O33" s="45">
        <v>0.85</v>
      </c>
      <c r="P33" s="43">
        <f>Tabela202[[#This Row],[Importância]]-(Tabela202[[#This Row],[Importância]]*Tabela202[[#This Row],[Nível de Mitigação]])</f>
        <v>1.3500000000000005</v>
      </c>
      <c r="Q33" s="43" t="str">
        <f>IF(OR(Tabela202[[#This Row],[Importância]]&gt;=6,Tabela202[[#This Row],[Severidade]]=3),"Sim","Não")</f>
        <v>Sim</v>
      </c>
    </row>
    <row r="34" spans="1:17" s="2" customFormat="1" ht="30" x14ac:dyDescent="0.25">
      <c r="A34" s="43" t="s">
        <v>49</v>
      </c>
      <c r="B34" s="43" t="s">
        <v>61</v>
      </c>
      <c r="C34" s="43" t="s">
        <v>62</v>
      </c>
      <c r="D34" s="43" t="s">
        <v>63</v>
      </c>
      <c r="E34" s="43" t="s">
        <v>33</v>
      </c>
      <c r="F34" s="43" t="s">
        <v>51</v>
      </c>
      <c r="G34" s="43" t="s">
        <v>34</v>
      </c>
      <c r="H34" s="43">
        <v>1</v>
      </c>
      <c r="I34" s="43">
        <v>1</v>
      </c>
      <c r="J34" s="43">
        <v>2</v>
      </c>
      <c r="K34" s="43">
        <v>2</v>
      </c>
      <c r="L34" s="43">
        <v>2</v>
      </c>
      <c r="M34" s="43">
        <f>Tabela202[[#This Row],[Abrangência]]*Tabela202[[#This Row],[Classe]]*Tabela202[[#This Row],[Severidade]]*Tabela202[[#This Row],[Frequência/ Probabilidade]]+Tabela202[[#This Row],[PCV]]</f>
        <v>6</v>
      </c>
      <c r="N34" s="44" t="s">
        <v>64</v>
      </c>
      <c r="O34" s="45">
        <v>0.65</v>
      </c>
      <c r="P34" s="43">
        <f>Tabela202[[#This Row],[Importância]]-(Tabela202[[#This Row],[Importância]]*Tabela202[[#This Row],[Nível de Mitigação]])</f>
        <v>2.0999999999999996</v>
      </c>
      <c r="Q34" s="43" t="str">
        <f>IF(OR(Tabela202[[#This Row],[Importância]]&gt;=6,Tabela202[[#This Row],[Severidade]]=3),"Sim","Não")</f>
        <v>Sim</v>
      </c>
    </row>
    <row r="35" spans="1:17" s="2" customFormat="1" ht="30" x14ac:dyDescent="0.25">
      <c r="A35" s="43" t="s">
        <v>49</v>
      </c>
      <c r="B35" s="43" t="s">
        <v>61</v>
      </c>
      <c r="C35" s="43" t="s">
        <v>65</v>
      </c>
      <c r="D35" s="43" t="s">
        <v>66</v>
      </c>
      <c r="E35" s="43" t="s">
        <v>20</v>
      </c>
      <c r="F35" s="43" t="s">
        <v>21</v>
      </c>
      <c r="G35" s="43" t="s">
        <v>22</v>
      </c>
      <c r="H35" s="43">
        <v>1</v>
      </c>
      <c r="I35" s="43">
        <v>1</v>
      </c>
      <c r="J35" s="43">
        <v>2</v>
      </c>
      <c r="K35" s="43">
        <v>3</v>
      </c>
      <c r="L35" s="43">
        <v>2</v>
      </c>
      <c r="M35" s="43">
        <f>Tabela202[[#This Row],[Abrangência]]*Tabela202[[#This Row],[Classe]]*Tabela202[[#This Row],[Severidade]]*Tabela202[[#This Row],[Frequência/ Probabilidade]]+Tabela202[[#This Row],[PCV]]</f>
        <v>8</v>
      </c>
      <c r="N35" s="44" t="s">
        <v>64</v>
      </c>
      <c r="O35" s="45">
        <v>0.65</v>
      </c>
      <c r="P35" s="43">
        <f>Tabela202[[#This Row],[Importância]]-(Tabela202[[#This Row],[Importância]]*Tabela202[[#This Row],[Nível de Mitigação]])</f>
        <v>2.8</v>
      </c>
      <c r="Q35" s="43" t="str">
        <f>IF(OR(Tabela202[[#This Row],[Importância]]&gt;=6,Tabela202[[#This Row],[Severidade]]=3),"Sim","Não")</f>
        <v>Sim</v>
      </c>
    </row>
    <row r="36" spans="1:17" s="2" customFormat="1" ht="90" x14ac:dyDescent="0.25">
      <c r="A36" s="43" t="s">
        <v>119</v>
      </c>
      <c r="B36" s="43" t="s">
        <v>120</v>
      </c>
      <c r="C36" s="43" t="s">
        <v>69</v>
      </c>
      <c r="D36" s="43" t="s">
        <v>26</v>
      </c>
      <c r="E36" s="43" t="s">
        <v>20</v>
      </c>
      <c r="F36" s="43" t="s">
        <v>21</v>
      </c>
      <c r="G36" s="43" t="s">
        <v>34</v>
      </c>
      <c r="H36" s="43">
        <v>1</v>
      </c>
      <c r="I36" s="43">
        <v>1</v>
      </c>
      <c r="J36" s="43">
        <v>2</v>
      </c>
      <c r="K36" s="43">
        <v>2</v>
      </c>
      <c r="L36" s="43">
        <v>3</v>
      </c>
      <c r="M36" s="43">
        <f>Tabela202[[#This Row],[Abrangência]]*Tabela202[[#This Row],[Classe]]*Tabela202[[#This Row],[Severidade]]*Tabela202[[#This Row],[Frequência/ Probabilidade]]+Tabela202[[#This Row],[PCV]]</f>
        <v>8</v>
      </c>
      <c r="N36" s="44" t="s">
        <v>127</v>
      </c>
      <c r="O36" s="45">
        <v>0.85</v>
      </c>
      <c r="P36" s="43">
        <f>Tabela202[[#This Row],[Importância]]-(Tabela202[[#This Row],[Importância]]*Tabela202[[#This Row],[Nível de Mitigação]])</f>
        <v>1.2000000000000002</v>
      </c>
      <c r="Q36" s="43" t="str">
        <f>IF(OR(Tabela202[[#This Row],[Importância]]&gt;=6,Tabela202[[#This Row],[Severidade]]=3),"Sim","Não")</f>
        <v>Sim</v>
      </c>
    </row>
    <row r="37" spans="1:17" s="2" customFormat="1" ht="60" x14ac:dyDescent="0.25">
      <c r="A37" s="43" t="s">
        <v>119</v>
      </c>
      <c r="B37" s="46" t="s">
        <v>120</v>
      </c>
      <c r="C37" s="43" t="s">
        <v>122</v>
      </c>
      <c r="D37" s="43" t="s">
        <v>26</v>
      </c>
      <c r="E37" s="43" t="s">
        <v>20</v>
      </c>
      <c r="F37" s="43" t="s">
        <v>21</v>
      </c>
      <c r="G37" s="43" t="s">
        <v>34</v>
      </c>
      <c r="H37" s="43">
        <v>1</v>
      </c>
      <c r="I37" s="43">
        <v>1</v>
      </c>
      <c r="J37" s="43">
        <v>2</v>
      </c>
      <c r="K37" s="43">
        <v>2</v>
      </c>
      <c r="L37" s="43">
        <v>3</v>
      </c>
      <c r="M37" s="43">
        <f>Tabela202[[#This Row],[Abrangência]]*Tabela202[[#This Row],[Classe]]*Tabela202[[#This Row],[Severidade]]*Tabela202[[#This Row],[Frequência/ Probabilidade]]+Tabela202[[#This Row],[PCV]]</f>
        <v>8</v>
      </c>
      <c r="N37" s="44" t="s">
        <v>133</v>
      </c>
      <c r="O37" s="45">
        <v>0.85</v>
      </c>
      <c r="P37" s="43">
        <f>Tabela202[[#This Row],[Importância]]-(Tabela202[[#This Row],[Importância]]*Tabela202[[#This Row],[Nível de Mitigação]])</f>
        <v>1.2000000000000002</v>
      </c>
      <c r="Q37" s="43" t="str">
        <f>IF(OR(Tabela202[[#This Row],[Importância]]&gt;=6,Tabela202[[#This Row],[Severidade]]=3),"Sim","Não")</f>
        <v>Sim</v>
      </c>
    </row>
    <row r="38" spans="1:17" s="2" customFormat="1" ht="60" x14ac:dyDescent="0.25">
      <c r="A38" s="43" t="s">
        <v>119</v>
      </c>
      <c r="B38" s="46" t="s">
        <v>120</v>
      </c>
      <c r="C38" s="43" t="s">
        <v>123</v>
      </c>
      <c r="D38" s="43" t="s">
        <v>128</v>
      </c>
      <c r="E38" s="43" t="s">
        <v>33</v>
      </c>
      <c r="F38" s="43" t="s">
        <v>21</v>
      </c>
      <c r="G38" s="43" t="s">
        <v>34</v>
      </c>
      <c r="H38" s="43">
        <v>1</v>
      </c>
      <c r="I38" s="43">
        <v>1</v>
      </c>
      <c r="J38" s="43">
        <v>3</v>
      </c>
      <c r="K38" s="43">
        <v>2</v>
      </c>
      <c r="L38" s="43">
        <v>2</v>
      </c>
      <c r="M38" s="43">
        <f>Tabela202[[#This Row],[Abrangência]]*Tabela202[[#This Row],[Classe]]*Tabela202[[#This Row],[Severidade]]*Tabela202[[#This Row],[Frequência/ Probabilidade]]+Tabela202[[#This Row],[PCV]]</f>
        <v>7</v>
      </c>
      <c r="N38" s="44" t="s">
        <v>133</v>
      </c>
      <c r="O38" s="45">
        <v>0.85</v>
      </c>
      <c r="P38" s="43">
        <f>Tabela202[[#This Row],[Importância]]-(Tabela202[[#This Row],[Importância]]*Tabela202[[#This Row],[Nível de Mitigação]])</f>
        <v>1.0499999999999998</v>
      </c>
      <c r="Q38" s="43" t="str">
        <f>IF(OR(Tabela202[[#This Row],[Importância]]&gt;=6,Tabela202[[#This Row],[Severidade]]=3),"Sim","Não")</f>
        <v>Sim</v>
      </c>
    </row>
    <row r="39" spans="1:17" s="2" customFormat="1" ht="60" x14ac:dyDescent="0.25">
      <c r="A39" s="43" t="s">
        <v>119</v>
      </c>
      <c r="B39" s="46" t="s">
        <v>120</v>
      </c>
      <c r="C39" s="43" t="s">
        <v>124</v>
      </c>
      <c r="D39" s="43" t="s">
        <v>26</v>
      </c>
      <c r="E39" s="43" t="s">
        <v>20</v>
      </c>
      <c r="F39" s="43" t="s">
        <v>21</v>
      </c>
      <c r="G39" s="43" t="s">
        <v>34</v>
      </c>
      <c r="H39" s="43">
        <v>1</v>
      </c>
      <c r="I39" s="43">
        <v>1</v>
      </c>
      <c r="J39" s="43">
        <v>2</v>
      </c>
      <c r="K39" s="43">
        <v>2</v>
      </c>
      <c r="L39" s="43">
        <v>2</v>
      </c>
      <c r="M39" s="43">
        <f>Tabela202[[#This Row],[Abrangência]]*Tabela202[[#This Row],[Classe]]*Tabela202[[#This Row],[Severidade]]*Tabela202[[#This Row],[Frequência/ Probabilidade]]+Tabela202[[#This Row],[PCV]]</f>
        <v>6</v>
      </c>
      <c r="N39" s="44" t="s">
        <v>133</v>
      </c>
      <c r="O39" s="45">
        <v>0.85</v>
      </c>
      <c r="P39" s="43">
        <f>Tabela202[[#This Row],[Importância]]-(Tabela202[[#This Row],[Importância]]*Tabela202[[#This Row],[Nível de Mitigação]])</f>
        <v>0.90000000000000036</v>
      </c>
      <c r="Q39" s="43" t="str">
        <f>IF(OR(Tabela202[[#This Row],[Importância]]&gt;=6,Tabela202[[#This Row],[Severidade]]=3),"Sim","Não")</f>
        <v>Sim</v>
      </c>
    </row>
    <row r="40" spans="1:17" s="2" customFormat="1" ht="60" x14ac:dyDescent="0.25">
      <c r="A40" s="43" t="s">
        <v>119</v>
      </c>
      <c r="B40" s="46" t="s">
        <v>120</v>
      </c>
      <c r="C40" s="43" t="s">
        <v>125</v>
      </c>
      <c r="D40" s="43" t="s">
        <v>129</v>
      </c>
      <c r="E40" s="43" t="s">
        <v>33</v>
      </c>
      <c r="F40" s="43" t="s">
        <v>21</v>
      </c>
      <c r="G40" s="43" t="s">
        <v>34</v>
      </c>
      <c r="H40" s="43">
        <v>1</v>
      </c>
      <c r="I40" s="43">
        <v>1</v>
      </c>
      <c r="J40" s="43">
        <v>3</v>
      </c>
      <c r="K40" s="43">
        <v>2</v>
      </c>
      <c r="L40" s="43">
        <v>3</v>
      </c>
      <c r="M40" s="43">
        <f>Tabela202[[#This Row],[Abrangência]]*Tabela202[[#This Row],[Classe]]*Tabela202[[#This Row],[Severidade]]*Tabela202[[#This Row],[Frequência/ Probabilidade]]+Tabela202[[#This Row],[PCV]]</f>
        <v>9</v>
      </c>
      <c r="N40" s="44" t="s">
        <v>133</v>
      </c>
      <c r="O40" s="45">
        <v>0.85</v>
      </c>
      <c r="P40" s="43">
        <f>Tabela202[[#This Row],[Importância]]-(Tabela202[[#This Row],[Importância]]*Tabela202[[#This Row],[Nível de Mitigação]])</f>
        <v>1.3500000000000005</v>
      </c>
      <c r="Q40" s="43" t="str">
        <f>IF(OR(Tabela202[[#This Row],[Importância]]&gt;=6,Tabela202[[#This Row],[Severidade]]=3),"Sim","Não")</f>
        <v>Sim</v>
      </c>
    </row>
    <row r="41" spans="1:17" s="2" customFormat="1" ht="75" x14ac:dyDescent="0.25">
      <c r="A41" s="43" t="s">
        <v>119</v>
      </c>
      <c r="B41" s="46" t="s">
        <v>120</v>
      </c>
      <c r="C41" s="43" t="s">
        <v>126</v>
      </c>
      <c r="D41" s="43" t="s">
        <v>130</v>
      </c>
      <c r="E41" s="43" t="s">
        <v>20</v>
      </c>
      <c r="F41" s="43" t="s">
        <v>51</v>
      </c>
      <c r="G41" s="43" t="s">
        <v>22</v>
      </c>
      <c r="H41" s="43">
        <v>1</v>
      </c>
      <c r="I41" s="43">
        <v>1</v>
      </c>
      <c r="J41" s="43">
        <v>3</v>
      </c>
      <c r="K41" s="43">
        <v>2</v>
      </c>
      <c r="L41" s="43">
        <v>2</v>
      </c>
      <c r="M41" s="43">
        <f>Tabela202[[#This Row],[Abrangência]]*Tabela202[[#This Row],[Classe]]*Tabela202[[#This Row],[Severidade]]*Tabela202[[#This Row],[Frequência/ Probabilidade]]+Tabela202[[#This Row],[PCV]]</f>
        <v>7</v>
      </c>
      <c r="N41" s="44" t="s">
        <v>133</v>
      </c>
      <c r="O41" s="45">
        <v>0.85</v>
      </c>
      <c r="P41" s="43">
        <f>Tabela202[[#This Row],[Importância]]-(Tabela202[[#This Row],[Importância]]*Tabela202[[#This Row],[Nível de Mitigação]])</f>
        <v>1.0499999999999998</v>
      </c>
      <c r="Q41" s="43" t="str">
        <f>IF(OR(Tabela202[[#This Row],[Importância]]&gt;=6,Tabela202[[#This Row],[Severidade]]=3),"Sim","Não")</f>
        <v>Sim</v>
      </c>
    </row>
    <row r="42" spans="1:17" s="2" customFormat="1" ht="42.75" customHeight="1" x14ac:dyDescent="0.25">
      <c r="A42" s="43" t="s">
        <v>119</v>
      </c>
      <c r="B42" s="46" t="s">
        <v>136</v>
      </c>
      <c r="C42" s="43" t="s">
        <v>139</v>
      </c>
      <c r="D42" s="43" t="s">
        <v>26</v>
      </c>
      <c r="E42" s="43" t="s">
        <v>20</v>
      </c>
      <c r="F42" s="43" t="s">
        <v>21</v>
      </c>
      <c r="G42" s="43" t="s">
        <v>22</v>
      </c>
      <c r="H42" s="43">
        <v>1</v>
      </c>
      <c r="I42" s="43">
        <v>1</v>
      </c>
      <c r="J42" s="43">
        <v>1</v>
      </c>
      <c r="K42" s="43">
        <v>1</v>
      </c>
      <c r="L42" s="43">
        <v>1</v>
      </c>
      <c r="M42" s="43">
        <f>Tabela202[[#This Row],[Abrangência]]*Tabela202[[#This Row],[Classe]]*Tabela202[[#This Row],[Severidade]]*Tabela202[[#This Row],[Frequência/ Probabilidade]]+Tabela202[[#This Row],[PCV]]</f>
        <v>2</v>
      </c>
      <c r="N42" s="44" t="s">
        <v>140</v>
      </c>
      <c r="O42" s="45">
        <v>0.85</v>
      </c>
      <c r="P42" s="43">
        <f>Tabela202[[#This Row],[Importância]]-(Tabela202[[#This Row],[Importância]]*Tabela202[[#This Row],[Nível de Mitigação]])</f>
        <v>0.30000000000000004</v>
      </c>
      <c r="Q42" s="43" t="str">
        <f>IF(OR(Tabela202[[#This Row],[Importância]]&gt;=6,Tabela202[[#This Row],[Severidade]]=3),"Sim","Não")</f>
        <v>Não</v>
      </c>
    </row>
    <row r="43" spans="1:17" s="2" customFormat="1" ht="57.75" customHeight="1" x14ac:dyDescent="0.25">
      <c r="A43" s="43" t="s">
        <v>67</v>
      </c>
      <c r="B43" s="46" t="s">
        <v>136</v>
      </c>
      <c r="C43" s="43" t="s">
        <v>138</v>
      </c>
      <c r="D43" s="43" t="s">
        <v>26</v>
      </c>
      <c r="E43" s="43" t="s">
        <v>20</v>
      </c>
      <c r="F43" s="43" t="s">
        <v>21</v>
      </c>
      <c r="G43" s="43" t="s">
        <v>22</v>
      </c>
      <c r="H43" s="43">
        <v>1</v>
      </c>
      <c r="I43" s="43">
        <v>1</v>
      </c>
      <c r="J43" s="43">
        <v>1</v>
      </c>
      <c r="K43" s="43">
        <v>1</v>
      </c>
      <c r="L43" s="43">
        <v>1</v>
      </c>
      <c r="M43" s="43">
        <f>Tabela202[[#This Row],[Abrangência]]*Tabela202[[#This Row],[Classe]]*Tabela202[[#This Row],[Severidade]]*Tabela202[[#This Row],[Frequência/ Probabilidade]]+Tabela202[[#This Row],[PCV]]</f>
        <v>2</v>
      </c>
      <c r="N43" s="44" t="s">
        <v>137</v>
      </c>
      <c r="O43" s="45">
        <v>0.85</v>
      </c>
      <c r="P43" s="43">
        <f>Tabela202[[#This Row],[Importância]]-(Tabela202[[#This Row],[Importância]]*Tabela202[[#This Row],[Nível de Mitigação]])</f>
        <v>0.30000000000000004</v>
      </c>
      <c r="Q43" s="43" t="str">
        <f>IF(OR(Tabela202[[#This Row],[Importância]]&gt;=6,Tabela202[[#This Row],[Severidade]]=3),"Sim","Não")</f>
        <v>Não</v>
      </c>
    </row>
    <row r="44" spans="1:17" s="2" customFormat="1" ht="90" x14ac:dyDescent="0.25">
      <c r="A44" s="43" t="s">
        <v>67</v>
      </c>
      <c r="B44" s="43" t="s">
        <v>71</v>
      </c>
      <c r="C44" s="43" t="s">
        <v>69</v>
      </c>
      <c r="D44" s="43" t="s">
        <v>26</v>
      </c>
      <c r="E44" s="43" t="s">
        <v>33</v>
      </c>
      <c r="F44" s="43" t="s">
        <v>21</v>
      </c>
      <c r="G44" s="43" t="s">
        <v>34</v>
      </c>
      <c r="H44" s="43">
        <v>1</v>
      </c>
      <c r="I44" s="43">
        <v>1</v>
      </c>
      <c r="J44" s="43">
        <v>3</v>
      </c>
      <c r="K44" s="43">
        <v>2</v>
      </c>
      <c r="L44" s="43">
        <v>3</v>
      </c>
      <c r="M44" s="43">
        <f>Tabela202[[#This Row],[Abrangência]]*Tabela202[[#This Row],[Classe]]*Tabela202[[#This Row],[Severidade]]*Tabela202[[#This Row],[Frequência/ Probabilidade]]+Tabela202[[#This Row],[PCV]]</f>
        <v>9</v>
      </c>
      <c r="N44" s="44" t="s">
        <v>127</v>
      </c>
      <c r="O44" s="45">
        <v>0.85</v>
      </c>
      <c r="P44" s="43">
        <f>Tabela202[[#This Row],[Importância]]-(Tabela202[[#This Row],[Importância]]*Tabela202[[#This Row],[Nível de Mitigação]])</f>
        <v>1.3500000000000005</v>
      </c>
      <c r="Q44" s="43" t="str">
        <f>IF(OR(Tabela202[[#This Row],[Importância]]&gt;=6,Tabela202[[#This Row],[Severidade]]=3),"Sim","Não")</f>
        <v>Sim</v>
      </c>
    </row>
    <row r="45" spans="1:17" s="2" customFormat="1" ht="45" x14ac:dyDescent="0.25">
      <c r="A45" s="43" t="s">
        <v>67</v>
      </c>
      <c r="B45" s="46" t="s">
        <v>173</v>
      </c>
      <c r="C45" s="43" t="s">
        <v>174</v>
      </c>
      <c r="D45" s="43" t="s">
        <v>175</v>
      </c>
      <c r="E45" s="43" t="s">
        <v>33</v>
      </c>
      <c r="F45" s="43" t="s">
        <v>21</v>
      </c>
      <c r="G45" s="43" t="s">
        <v>22</v>
      </c>
      <c r="H45" s="43">
        <v>1</v>
      </c>
      <c r="I45" s="43"/>
      <c r="J45" s="43">
        <v>1</v>
      </c>
      <c r="K45" s="43">
        <v>1</v>
      </c>
      <c r="L45" s="43">
        <v>2</v>
      </c>
      <c r="M45" s="43">
        <f>Tabela202[[#This Row],[Abrangência]]*Tabela202[[#This Row],[Classe]]*Tabela202[[#This Row],[Severidade]]*Tabela202[[#This Row],[Frequência/ Probabilidade]]+Tabela202[[#This Row],[PCV]]</f>
        <v>1</v>
      </c>
      <c r="N45" s="44" t="s">
        <v>176</v>
      </c>
      <c r="O45" s="45">
        <v>0.25</v>
      </c>
      <c r="P45" s="43">
        <f>Tabela202[[#This Row],[Importância]]-(Tabela202[[#This Row],[Importância]]*Tabela202[[#This Row],[Nível de Mitigação]])</f>
        <v>0.75</v>
      </c>
      <c r="Q45" s="43" t="str">
        <f>IF(OR(Tabela202[[#This Row],[Importância]]&gt;=6,Tabela202[[#This Row],[Severidade]]=3),"Sim","Não")</f>
        <v>Não</v>
      </c>
    </row>
    <row r="46" spans="1:17" s="2" customFormat="1" ht="30" x14ac:dyDescent="0.25">
      <c r="A46" s="43" t="s">
        <v>72</v>
      </c>
      <c r="B46" s="43" t="s">
        <v>73</v>
      </c>
      <c r="C46" s="43" t="s">
        <v>74</v>
      </c>
      <c r="D46" s="43" t="s">
        <v>26</v>
      </c>
      <c r="E46" s="43" t="s">
        <v>20</v>
      </c>
      <c r="F46" s="43" t="s">
        <v>21</v>
      </c>
      <c r="G46" s="43" t="s">
        <v>22</v>
      </c>
      <c r="H46" s="43">
        <v>1</v>
      </c>
      <c r="I46" s="43">
        <v>2</v>
      </c>
      <c r="J46" s="43">
        <v>2</v>
      </c>
      <c r="K46" s="43">
        <v>1</v>
      </c>
      <c r="L46" s="43">
        <v>1</v>
      </c>
      <c r="M46" s="43">
        <f>Tabela202[[#This Row],[Abrangência]]*Tabela202[[#This Row],[Classe]]*Tabela202[[#This Row],[Severidade]]*Tabela202[[#This Row],[Frequência/ Probabilidade]]+Tabela202[[#This Row],[PCV]]</f>
        <v>4</v>
      </c>
      <c r="N46" s="44" t="s">
        <v>75</v>
      </c>
      <c r="O46" s="45">
        <v>0.85</v>
      </c>
      <c r="P46" s="43">
        <f>Tabela202[[#This Row],[Importância]]-(Tabela202[[#This Row],[Importância]]*Tabela202[[#This Row],[Nível de Mitigação]])</f>
        <v>0.60000000000000009</v>
      </c>
      <c r="Q46" s="43" t="str">
        <f>IF(OR(Tabela202[[#This Row],[Importância]]&gt;=6,Tabela202[[#This Row],[Severidade]]=3),"Sim","Não")</f>
        <v>Não</v>
      </c>
    </row>
    <row r="47" spans="1:17" s="2" customFormat="1" ht="60" x14ac:dyDescent="0.25">
      <c r="A47" s="43" t="s">
        <v>72</v>
      </c>
      <c r="B47" s="43" t="s">
        <v>170</v>
      </c>
      <c r="C47" s="43" t="s">
        <v>171</v>
      </c>
      <c r="D47" s="43" t="s">
        <v>26</v>
      </c>
      <c r="E47" s="43" t="s">
        <v>20</v>
      </c>
      <c r="F47" s="43" t="s">
        <v>21</v>
      </c>
      <c r="G47" s="43" t="s">
        <v>22</v>
      </c>
      <c r="H47" s="43">
        <v>1</v>
      </c>
      <c r="I47" s="43">
        <v>1</v>
      </c>
      <c r="J47" s="43">
        <v>2</v>
      </c>
      <c r="K47" s="43">
        <v>1</v>
      </c>
      <c r="L47" s="43">
        <v>1</v>
      </c>
      <c r="M47" s="43">
        <f>Tabela202[[#This Row],[Abrangência]]*Tabela202[[#This Row],[Classe]]*Tabela202[[#This Row],[Severidade]]*Tabela202[[#This Row],[Frequência/ Probabilidade]]+Tabela202[[#This Row],[PCV]]</f>
        <v>3</v>
      </c>
      <c r="N47" s="44" t="s">
        <v>172</v>
      </c>
      <c r="O47" s="45">
        <v>0.85</v>
      </c>
      <c r="P47" s="43">
        <f>Tabela202[[#This Row],[Importância]]-(Tabela202[[#This Row],[Importância]]*Tabela202[[#This Row],[Nível de Mitigação]])</f>
        <v>0.45000000000000018</v>
      </c>
      <c r="Q47" s="43" t="str">
        <f>IF(OR(Tabela202[[#This Row],[Importância]]&gt;=6,Tabela202[[#This Row],[Severidade]]=3),"Sim","Não")</f>
        <v>Não</v>
      </c>
    </row>
    <row r="48" spans="1:17" s="2" customFormat="1" ht="150" x14ac:dyDescent="0.25">
      <c r="A48" s="43" t="s">
        <v>76</v>
      </c>
      <c r="B48" s="43" t="s">
        <v>77</v>
      </c>
      <c r="C48" s="43" t="s">
        <v>78</v>
      </c>
      <c r="D48" s="43" t="s">
        <v>26</v>
      </c>
      <c r="E48" s="43" t="s">
        <v>20</v>
      </c>
      <c r="F48" s="43" t="s">
        <v>51</v>
      </c>
      <c r="G48" s="43" t="s">
        <v>22</v>
      </c>
      <c r="H48" s="43">
        <v>1</v>
      </c>
      <c r="I48" s="43">
        <v>1</v>
      </c>
      <c r="J48" s="43">
        <v>2</v>
      </c>
      <c r="K48" s="43">
        <v>3</v>
      </c>
      <c r="L48" s="43">
        <v>2</v>
      </c>
      <c r="M48" s="43">
        <f>Tabela202[[#This Row],[Abrangência]]*Tabela202[[#This Row],[Classe]]*Tabela202[[#This Row],[Severidade]]*Tabela202[[#This Row],[Frequência/ Probabilidade]]+Tabela202[[#This Row],[PCV]]</f>
        <v>8</v>
      </c>
      <c r="N48" s="44" t="s">
        <v>145</v>
      </c>
      <c r="O48" s="45">
        <v>0.85</v>
      </c>
      <c r="P48" s="43">
        <f>Tabela202[[#This Row],[Importância]]-(Tabela202[[#This Row],[Importância]]*Tabela202[[#This Row],[Nível de Mitigação]])</f>
        <v>1.2000000000000002</v>
      </c>
      <c r="Q48" s="43" t="str">
        <f>IF(OR(Tabela202[[#This Row],[Importância]]&gt;=6,Tabela202[[#This Row],[Severidade]]=3),"Sim","Não")</f>
        <v>Sim</v>
      </c>
    </row>
    <row r="49" spans="1:17" s="2" customFormat="1" ht="90" x14ac:dyDescent="0.25">
      <c r="A49" s="43" t="s">
        <v>72</v>
      </c>
      <c r="B49" s="43" t="s">
        <v>79</v>
      </c>
      <c r="C49" s="43" t="s">
        <v>70</v>
      </c>
      <c r="D49" s="43" t="s">
        <v>26</v>
      </c>
      <c r="E49" s="43" t="s">
        <v>20</v>
      </c>
      <c r="F49" s="43" t="s">
        <v>21</v>
      </c>
      <c r="G49" s="43" t="s">
        <v>34</v>
      </c>
      <c r="H49" s="43">
        <v>1</v>
      </c>
      <c r="I49" s="43">
        <v>1</v>
      </c>
      <c r="J49" s="43">
        <v>3</v>
      </c>
      <c r="K49" s="43">
        <v>2</v>
      </c>
      <c r="L49" s="43">
        <v>3</v>
      </c>
      <c r="M49" s="43">
        <f>Tabela202[[#This Row],[Abrangência]]*Tabela202[[#This Row],[Classe]]*Tabela202[[#This Row],[Severidade]]*Tabela202[[#This Row],[Frequência/ Probabilidade]]+Tabela202[[#This Row],[PCV]]</f>
        <v>9</v>
      </c>
      <c r="N49" s="44" t="s">
        <v>127</v>
      </c>
      <c r="O49" s="45">
        <v>0.85</v>
      </c>
      <c r="P49" s="43">
        <f>Tabela202[[#This Row],[Importância]]-(Tabela202[[#This Row],[Importância]]*Tabela202[[#This Row],[Nível de Mitigação]])</f>
        <v>1.3500000000000005</v>
      </c>
      <c r="Q49" s="43" t="str">
        <f>IF(OR(Tabela202[[#This Row],[Importância]]&gt;=6,Tabela202[[#This Row],[Severidade]]=3),"Sim","Não")</f>
        <v>Sim</v>
      </c>
    </row>
    <row r="50" spans="1:17" s="2" customFormat="1" ht="57" customHeight="1" x14ac:dyDescent="0.25">
      <c r="A50" s="43" t="s">
        <v>141</v>
      </c>
      <c r="B50" s="46" t="s">
        <v>142</v>
      </c>
      <c r="C50" s="43" t="s">
        <v>177</v>
      </c>
      <c r="D50" s="43" t="s">
        <v>143</v>
      </c>
      <c r="E50" s="43" t="s">
        <v>20</v>
      </c>
      <c r="F50" s="43" t="s">
        <v>51</v>
      </c>
      <c r="G50" s="43" t="s">
        <v>22</v>
      </c>
      <c r="H50" s="43">
        <v>1</v>
      </c>
      <c r="I50" s="43">
        <v>2</v>
      </c>
      <c r="J50" s="43">
        <v>2</v>
      </c>
      <c r="K50" s="43">
        <v>3</v>
      </c>
      <c r="L50" s="43">
        <v>2</v>
      </c>
      <c r="M50" s="43">
        <f>Tabela202[[#This Row],[Abrangência]]*Tabela202[[#This Row],[Classe]]*Tabela202[[#This Row],[Severidade]]*Tabela202[[#This Row],[Frequência/ Probabilidade]]+Tabela202[[#This Row],[PCV]]</f>
        <v>14</v>
      </c>
      <c r="N50" s="44" t="s">
        <v>144</v>
      </c>
      <c r="O50" s="45">
        <v>0.65</v>
      </c>
      <c r="P50" s="43">
        <f>Tabela202[[#This Row],[Importância]]-(Tabela202[[#This Row],[Importância]]*Tabela202[[#This Row],[Nível de Mitigação]])</f>
        <v>4.9000000000000004</v>
      </c>
      <c r="Q50" s="43" t="str">
        <f>IF(OR(Tabela202[[#This Row],[Importância]]&gt;=6,Tabela202[[#This Row],[Severidade]]=3),"Sim","Não")</f>
        <v>Sim</v>
      </c>
    </row>
    <row r="51" spans="1:17" s="2" customFormat="1" ht="105" x14ac:dyDescent="0.25">
      <c r="A51" s="43" t="s">
        <v>68</v>
      </c>
      <c r="B51" s="43" t="s">
        <v>80</v>
      </c>
      <c r="C51" s="43" t="s">
        <v>81</v>
      </c>
      <c r="D51" s="43" t="s">
        <v>26</v>
      </c>
      <c r="E51" s="43" t="s">
        <v>20</v>
      </c>
      <c r="F51" s="43" t="s">
        <v>21</v>
      </c>
      <c r="G51" s="43" t="s">
        <v>22</v>
      </c>
      <c r="H51" s="43">
        <v>1</v>
      </c>
      <c r="I51" s="43">
        <v>1</v>
      </c>
      <c r="J51" s="43">
        <v>3</v>
      </c>
      <c r="K51" s="43">
        <v>2</v>
      </c>
      <c r="L51" s="43">
        <v>3</v>
      </c>
      <c r="M51" s="43">
        <f>Tabela202[[#This Row],[Abrangência]]*Tabela202[[#This Row],[Classe]]*Tabela202[[#This Row],[Severidade]]*Tabela202[[#This Row],[Frequência/ Probabilidade]]+Tabela202[[#This Row],[PCV]]</f>
        <v>9</v>
      </c>
      <c r="N51" s="44" t="s">
        <v>102</v>
      </c>
      <c r="O51" s="45">
        <v>0.85</v>
      </c>
      <c r="P51" s="43">
        <f>Tabela202[[#This Row],[Importância]]-(Tabela202[[#This Row],[Importância]]*Tabela202[[#This Row],[Nível de Mitigação]])</f>
        <v>1.3500000000000005</v>
      </c>
      <c r="Q51" s="43" t="str">
        <f>IF(OR(Tabela202[[#This Row],[Importância]]&gt;=6,Tabela202[[#This Row],[Severidade]]=3),"Sim","Não")</f>
        <v>Sim</v>
      </c>
    </row>
    <row r="52" spans="1:17" s="2" customFormat="1" ht="120" x14ac:dyDescent="0.25">
      <c r="A52" s="43" t="s">
        <v>68</v>
      </c>
      <c r="B52" s="43" t="s">
        <v>80</v>
      </c>
      <c r="C52" s="43" t="s">
        <v>82</v>
      </c>
      <c r="D52" s="43" t="s">
        <v>26</v>
      </c>
      <c r="E52" s="43" t="s">
        <v>20</v>
      </c>
      <c r="F52" s="43" t="s">
        <v>21</v>
      </c>
      <c r="G52" s="43" t="s">
        <v>22</v>
      </c>
      <c r="H52" s="43">
        <v>1</v>
      </c>
      <c r="I52" s="43">
        <v>1</v>
      </c>
      <c r="J52" s="43">
        <v>2</v>
      </c>
      <c r="K52" s="43">
        <v>1</v>
      </c>
      <c r="L52" s="43">
        <v>1</v>
      </c>
      <c r="M52" s="43">
        <f>Tabela202[[#This Row],[Abrangência]]*Tabela202[[#This Row],[Classe]]*Tabela202[[#This Row],[Severidade]]*Tabela202[[#This Row],[Frequência/ Probabilidade]]+Tabela202[[#This Row],[PCV]]</f>
        <v>3</v>
      </c>
      <c r="N52" s="44" t="s">
        <v>41</v>
      </c>
      <c r="O52" s="45">
        <v>0.85</v>
      </c>
      <c r="P52" s="43">
        <f>Tabela202[[#This Row],[Importância]]-(Tabela202[[#This Row],[Importância]]*Tabela202[[#This Row],[Nível de Mitigação]])</f>
        <v>0.45000000000000018</v>
      </c>
      <c r="Q52" s="43" t="str">
        <f>IF(OR(Tabela202[[#This Row],[Importância]]&gt;=6,Tabela202[[#This Row],[Severidade]]=3),"Sim","Não")</f>
        <v>Não</v>
      </c>
    </row>
    <row r="53" spans="1:17" s="2" customFormat="1" ht="120" x14ac:dyDescent="0.25">
      <c r="A53" s="43" t="s">
        <v>83</v>
      </c>
      <c r="B53" s="43" t="s">
        <v>80</v>
      </c>
      <c r="C53" s="43" t="s">
        <v>82</v>
      </c>
      <c r="D53" s="43" t="s">
        <v>26</v>
      </c>
      <c r="E53" s="43" t="s">
        <v>20</v>
      </c>
      <c r="F53" s="43" t="s">
        <v>21</v>
      </c>
      <c r="G53" s="43" t="s">
        <v>22</v>
      </c>
      <c r="H53" s="43">
        <v>1</v>
      </c>
      <c r="I53" s="43">
        <v>1</v>
      </c>
      <c r="J53" s="43">
        <v>2</v>
      </c>
      <c r="K53" s="43">
        <v>1</v>
      </c>
      <c r="L53" s="43">
        <v>1</v>
      </c>
      <c r="M53" s="43">
        <f>Tabela202[[#This Row],[Abrangência]]*Tabela202[[#This Row],[Classe]]*Tabela202[[#This Row],[Severidade]]*Tabela202[[#This Row],[Frequência/ Probabilidade]]+Tabela202[[#This Row],[PCV]]</f>
        <v>3</v>
      </c>
      <c r="N53" s="44" t="s">
        <v>41</v>
      </c>
      <c r="O53" s="45">
        <v>0.85</v>
      </c>
      <c r="P53" s="43">
        <f>Tabela202[[#This Row],[Importância]]-(Tabela202[[#This Row],[Importância]]*Tabela202[[#This Row],[Nível de Mitigação]])</f>
        <v>0.45000000000000018</v>
      </c>
      <c r="Q53" s="43" t="str">
        <f>IF(OR(Tabela202[[#This Row],[Importância]]&gt;=6,Tabela202[[#This Row],[Severidade]]=3),"Sim","Não")</f>
        <v>Não</v>
      </c>
    </row>
    <row r="54" spans="1:17" s="2" customFormat="1" ht="105" x14ac:dyDescent="0.25">
      <c r="A54" s="43" t="s">
        <v>83</v>
      </c>
      <c r="B54" s="43" t="s">
        <v>80</v>
      </c>
      <c r="C54" s="43" t="s">
        <v>84</v>
      </c>
      <c r="D54" s="43" t="s">
        <v>26</v>
      </c>
      <c r="E54" s="43" t="s">
        <v>20</v>
      </c>
      <c r="F54" s="43" t="s">
        <v>21</v>
      </c>
      <c r="G54" s="43" t="s">
        <v>22</v>
      </c>
      <c r="H54" s="43">
        <v>1</v>
      </c>
      <c r="I54" s="43">
        <v>1</v>
      </c>
      <c r="J54" s="43">
        <v>2</v>
      </c>
      <c r="K54" s="43">
        <v>2</v>
      </c>
      <c r="L54" s="43">
        <v>2</v>
      </c>
      <c r="M54" s="43">
        <f>Tabela202[[#This Row],[Abrangência]]*Tabela202[[#This Row],[Classe]]*Tabela202[[#This Row],[Severidade]]*Tabela202[[#This Row],[Frequência/ Probabilidade]]+Tabela202[[#This Row],[PCV]]</f>
        <v>6</v>
      </c>
      <c r="N54" s="44" t="s">
        <v>37</v>
      </c>
      <c r="O54" s="45">
        <v>0.85</v>
      </c>
      <c r="P54" s="43">
        <f>Tabela202[[#This Row],[Importância]]-(Tabela202[[#This Row],[Importância]]*Tabela202[[#This Row],[Nível de Mitigação]])</f>
        <v>0.90000000000000036</v>
      </c>
      <c r="Q54" s="43" t="str">
        <f>IF(OR(Tabela202[[#This Row],[Importância]]&gt;=6,Tabela202[[#This Row],[Severidade]]=3),"Sim","Não")</f>
        <v>Sim</v>
      </c>
    </row>
    <row r="55" spans="1:17" s="2" customFormat="1" ht="135" x14ac:dyDescent="0.25">
      <c r="A55" s="43" t="s">
        <v>83</v>
      </c>
      <c r="B55" s="43" t="s">
        <v>80</v>
      </c>
      <c r="C55" s="43" t="s">
        <v>85</v>
      </c>
      <c r="D55" s="43" t="s">
        <v>26</v>
      </c>
      <c r="E55" s="43" t="s">
        <v>20</v>
      </c>
      <c r="F55" s="43" t="s">
        <v>21</v>
      </c>
      <c r="G55" s="43" t="s">
        <v>22</v>
      </c>
      <c r="H55" s="43">
        <v>1</v>
      </c>
      <c r="I55" s="43">
        <v>3</v>
      </c>
      <c r="J55" s="43">
        <v>2</v>
      </c>
      <c r="K55" s="43">
        <v>2</v>
      </c>
      <c r="L55" s="43">
        <v>2</v>
      </c>
      <c r="M55" s="43">
        <f>Tabela202[[#This Row],[Abrangência]]*Tabela202[[#This Row],[Classe]]*Tabela202[[#This Row],[Severidade]]*Tabela202[[#This Row],[Frequência/ Probabilidade]]+Tabela202[[#This Row],[PCV]]</f>
        <v>14</v>
      </c>
      <c r="N55" s="44" t="s">
        <v>183</v>
      </c>
      <c r="O55" s="45">
        <v>0.65</v>
      </c>
      <c r="P55" s="43">
        <f>Tabela202[[#This Row],[Importância]]-(Tabela202[[#This Row],[Importância]]*Tabela202[[#This Row],[Nível de Mitigação]])</f>
        <v>4.9000000000000004</v>
      </c>
      <c r="Q55" s="43" t="str">
        <f>IF(OR(Tabela202[[#This Row],[Importância]]&gt;=6,Tabela202[[#This Row],[Severidade]]=3),"Sim","Não")</f>
        <v>Sim</v>
      </c>
    </row>
    <row r="56" spans="1:17" s="2" customFormat="1" ht="90" x14ac:dyDescent="0.25">
      <c r="A56" s="43" t="s">
        <v>83</v>
      </c>
      <c r="B56" s="43" t="s">
        <v>86</v>
      </c>
      <c r="C56" s="43" t="s">
        <v>25</v>
      </c>
      <c r="D56" s="43" t="s">
        <v>26</v>
      </c>
      <c r="E56" s="43" t="s">
        <v>20</v>
      </c>
      <c r="F56" s="43" t="s">
        <v>21</v>
      </c>
      <c r="G56" s="43" t="s">
        <v>22</v>
      </c>
      <c r="H56" s="43">
        <v>1</v>
      </c>
      <c r="I56" s="43">
        <v>2</v>
      </c>
      <c r="J56" s="43">
        <v>2</v>
      </c>
      <c r="K56" s="43">
        <v>2</v>
      </c>
      <c r="L56" s="43">
        <v>1</v>
      </c>
      <c r="M56" s="43">
        <f>Tabela202[[#This Row],[Abrangência]]*Tabela202[[#This Row],[Classe]]*Tabela202[[#This Row],[Severidade]]*Tabela202[[#This Row],[Frequência/ Probabilidade]]+Tabela202[[#This Row],[PCV]]</f>
        <v>6</v>
      </c>
      <c r="N56" s="44" t="s">
        <v>127</v>
      </c>
      <c r="O56" s="45">
        <v>0.25</v>
      </c>
      <c r="P56" s="43">
        <f>Tabela202[[#This Row],[Importância]]-(Tabela202[[#This Row],[Importância]]*Tabela202[[#This Row],[Nível de Mitigação]])</f>
        <v>4.5</v>
      </c>
      <c r="Q56" s="43" t="str">
        <f>IF(OR(Tabela202[[#This Row],[Importância]]&gt;=6,Tabela202[[#This Row],[Severidade]]=3),"Sim","Não")</f>
        <v>Sim</v>
      </c>
    </row>
    <row r="57" spans="1:17" s="2" customFormat="1" ht="90" x14ac:dyDescent="0.25">
      <c r="A57" s="43" t="s">
        <v>83</v>
      </c>
      <c r="B57" s="46" t="s">
        <v>179</v>
      </c>
      <c r="C57" s="43" t="s">
        <v>180</v>
      </c>
      <c r="D57" s="43" t="s">
        <v>26</v>
      </c>
      <c r="E57" s="43" t="s">
        <v>20</v>
      </c>
      <c r="F57" s="43" t="s">
        <v>21</v>
      </c>
      <c r="G57" s="43" t="s">
        <v>22</v>
      </c>
      <c r="H57" s="43">
        <v>1</v>
      </c>
      <c r="I57" s="43">
        <v>1</v>
      </c>
      <c r="J57" s="43">
        <v>2</v>
      </c>
      <c r="K57" s="43">
        <v>2</v>
      </c>
      <c r="L57" s="43">
        <v>3</v>
      </c>
      <c r="M57" s="43">
        <f>Tabela202[[#This Row],[Abrangência]]*Tabela202[[#This Row],[Classe]]*Tabela202[[#This Row],[Severidade]]*Tabela202[[#This Row],[Frequência/ Probabilidade]]+Tabela202[[#This Row],[PCV]]</f>
        <v>8</v>
      </c>
      <c r="N57" s="44" t="s">
        <v>127</v>
      </c>
      <c r="O57" s="45">
        <v>0.85</v>
      </c>
      <c r="P57" s="43">
        <f>Tabela202[[#This Row],[Importância]]-(Tabela202[[#This Row],[Importância]]*Tabela202[[#This Row],[Nível de Mitigação]])</f>
        <v>1.2000000000000002</v>
      </c>
      <c r="Q57" s="43" t="str">
        <f>IF(OR(Tabela202[[#This Row],[Importância]]&gt;=6,Tabela202[[#This Row],[Severidade]]=3),"Sim","Não")</f>
        <v>Sim</v>
      </c>
    </row>
    <row r="58" spans="1:17" s="2" customFormat="1" ht="90" x14ac:dyDescent="0.25">
      <c r="A58" s="43" t="s">
        <v>89</v>
      </c>
      <c r="B58" s="43" t="s">
        <v>178</v>
      </c>
      <c r="C58" s="43" t="s">
        <v>69</v>
      </c>
      <c r="D58" s="43" t="s">
        <v>26</v>
      </c>
      <c r="E58" s="43" t="s">
        <v>20</v>
      </c>
      <c r="F58" s="43" t="s">
        <v>21</v>
      </c>
      <c r="G58" s="43" t="s">
        <v>34</v>
      </c>
      <c r="H58" s="43">
        <v>1</v>
      </c>
      <c r="I58" s="43">
        <v>1</v>
      </c>
      <c r="J58" s="43">
        <v>2</v>
      </c>
      <c r="K58" s="43">
        <v>2</v>
      </c>
      <c r="L58" s="43">
        <v>3</v>
      </c>
      <c r="M58" s="43">
        <f>Tabela202[[#This Row],[Abrangência]]*Tabela202[[#This Row],[Classe]]*Tabela202[[#This Row],[Severidade]]*Tabela202[[#This Row],[Frequência/ Probabilidade]]+Tabela202[[#This Row],[PCV]]</f>
        <v>8</v>
      </c>
      <c r="N58" s="44" t="s">
        <v>127</v>
      </c>
      <c r="O58" s="45">
        <v>0.85</v>
      </c>
      <c r="P58" s="43">
        <f>Tabela202[[#This Row],[Importância]]-(Tabela202[[#This Row],[Importância]]*Tabela202[[#This Row],[Nível de Mitigação]])</f>
        <v>1.2000000000000002</v>
      </c>
      <c r="Q58" s="43" t="str">
        <f>IF(OR(Tabela202[[#This Row],[Importância]]&gt;=6,Tabela202[[#This Row],[Severidade]]=3),"Sim","Não")</f>
        <v>Sim</v>
      </c>
    </row>
    <row r="59" spans="1:17" ht="105" x14ac:dyDescent="0.25">
      <c r="A59" s="43" t="s">
        <v>89</v>
      </c>
      <c r="B59" s="46" t="s">
        <v>90</v>
      </c>
      <c r="C59" s="43" t="s">
        <v>91</v>
      </c>
      <c r="D59" s="43" t="s">
        <v>26</v>
      </c>
      <c r="E59" s="43" t="s">
        <v>20</v>
      </c>
      <c r="F59" s="43" t="s">
        <v>21</v>
      </c>
      <c r="G59" s="43" t="s">
        <v>22</v>
      </c>
      <c r="H59" s="43">
        <v>1</v>
      </c>
      <c r="I59" s="43">
        <v>2</v>
      </c>
      <c r="J59" s="43">
        <v>3</v>
      </c>
      <c r="K59" s="43">
        <v>2</v>
      </c>
      <c r="L59" s="43">
        <v>1</v>
      </c>
      <c r="M59" s="43">
        <f>Tabela202[[#This Row],[Abrangência]]*Tabela202[[#This Row],[Classe]]*Tabela202[[#This Row],[Severidade]]*Tabela202[[#This Row],[Frequência/ Probabilidade]]+Tabela202[[#This Row],[PCV]]</f>
        <v>7</v>
      </c>
      <c r="N59" s="44" t="s">
        <v>107</v>
      </c>
      <c r="O59" s="43">
        <v>0.25</v>
      </c>
      <c r="P59" s="43">
        <f>Tabela202[[#This Row],[Importância]]-(Tabela202[[#This Row],[Importância]]*Tabela202[[#This Row],[Nível de Mitigação]])</f>
        <v>5.25</v>
      </c>
      <c r="Q59" s="43" t="str">
        <f>IF(OR(Tabela202[[#This Row],[Importância]]&gt;=6,Tabela202[[#This Row],[Severidade]]=3),"Sim","Não")</f>
        <v>Sim</v>
      </c>
    </row>
    <row r="60" spans="1:17" ht="75" x14ac:dyDescent="0.25">
      <c r="A60" s="43" t="s">
        <v>89</v>
      </c>
      <c r="B60" s="46" t="s">
        <v>90</v>
      </c>
      <c r="C60" s="43" t="s">
        <v>92</v>
      </c>
      <c r="D60" s="43" t="s">
        <v>93</v>
      </c>
      <c r="E60" s="43" t="s">
        <v>20</v>
      </c>
      <c r="F60" s="43" t="s">
        <v>21</v>
      </c>
      <c r="G60" s="43" t="s">
        <v>22</v>
      </c>
      <c r="H60" s="43">
        <v>1</v>
      </c>
      <c r="I60" s="43" t="s">
        <v>52</v>
      </c>
      <c r="J60" s="43">
        <v>3</v>
      </c>
      <c r="K60" s="43" t="s">
        <v>48</v>
      </c>
      <c r="L60" s="43" t="s">
        <v>57</v>
      </c>
      <c r="M60" s="43">
        <f>Tabela202[[#This Row],[Abrangência]]*Tabela202[[#This Row],[Classe]]*Tabela202[[#This Row],[Severidade]]*Tabela202[[#This Row],[Frequência/ Probabilidade]]+Tabela202[[#This Row],[PCV]]</f>
        <v>9</v>
      </c>
      <c r="N60" s="44" t="s">
        <v>135</v>
      </c>
      <c r="O60" s="43">
        <v>0.25</v>
      </c>
      <c r="P60" s="43">
        <f>Tabela202[[#This Row],[Importância]]-(Tabela202[[#This Row],[Importância]]*Tabela202[[#This Row],[Nível de Mitigação]])</f>
        <v>6.75</v>
      </c>
      <c r="Q60" s="43" t="str">
        <f>IF(OR(Tabela202[[#This Row],[Importância]]&gt;=6,Tabela202[[#This Row],[Severidade]]=3),"Sim","Não")</f>
        <v>Sim</v>
      </c>
    </row>
    <row r="61" spans="1:17" ht="75" x14ac:dyDescent="0.25">
      <c r="A61" s="43" t="s">
        <v>89</v>
      </c>
      <c r="B61" s="46" t="s">
        <v>90</v>
      </c>
      <c r="C61" s="43" t="s">
        <v>59</v>
      </c>
      <c r="D61" s="43" t="s">
        <v>26</v>
      </c>
      <c r="E61" s="43" t="s">
        <v>20</v>
      </c>
      <c r="F61" s="43" t="s">
        <v>21</v>
      </c>
      <c r="G61" s="43" t="s">
        <v>22</v>
      </c>
      <c r="H61" s="43">
        <v>1</v>
      </c>
      <c r="I61" s="43">
        <v>2</v>
      </c>
      <c r="J61" s="43">
        <v>3</v>
      </c>
      <c r="K61" s="43">
        <v>2</v>
      </c>
      <c r="L61" s="43">
        <v>2</v>
      </c>
      <c r="M61" s="43">
        <f>Tabela202[[#This Row],[Abrangência]]*Tabela202[[#This Row],[Classe]]*Tabela202[[#This Row],[Severidade]]*Tabela202[[#This Row],[Frequência/ Probabilidade]]+Tabela202[[#This Row],[PCV]]</f>
        <v>11</v>
      </c>
      <c r="N61" s="44" t="s">
        <v>109</v>
      </c>
      <c r="O61" s="43">
        <v>0.45</v>
      </c>
      <c r="P61" s="43">
        <f>Tabela202[[#This Row],[Importância]]-(Tabela202[[#This Row],[Importância]]*Tabela202[[#This Row],[Nível de Mitigação]])</f>
        <v>6.05</v>
      </c>
      <c r="Q61" s="43" t="str">
        <f>IF(OR(Tabela202[[#This Row],[Importância]]&gt;=6,Tabela202[[#This Row],[Severidade]]=3),"Sim","Não")</f>
        <v>Sim</v>
      </c>
    </row>
    <row r="62" spans="1:17" ht="75" x14ac:dyDescent="0.25">
      <c r="A62" s="43" t="s">
        <v>89</v>
      </c>
      <c r="B62" s="46" t="s">
        <v>90</v>
      </c>
      <c r="C62" s="43" t="s">
        <v>94</v>
      </c>
      <c r="D62" s="43" t="s">
        <v>19</v>
      </c>
      <c r="E62" s="43" t="s">
        <v>20</v>
      </c>
      <c r="F62" s="43" t="s">
        <v>21</v>
      </c>
      <c r="G62" s="43" t="s">
        <v>22</v>
      </c>
      <c r="H62" s="43">
        <v>1</v>
      </c>
      <c r="I62" s="43">
        <v>1</v>
      </c>
      <c r="J62" s="43">
        <v>3</v>
      </c>
      <c r="K62" s="43">
        <v>1</v>
      </c>
      <c r="L62" s="43">
        <v>1</v>
      </c>
      <c r="M62" s="43">
        <f>Tabela202[[#This Row],[Abrangência]]*Tabela202[[#This Row],[Classe]]*Tabela202[[#This Row],[Severidade]]*Tabela202[[#This Row],[Frequência/ Probabilidade]]+Tabela202[[#This Row],[PCV]]</f>
        <v>4</v>
      </c>
      <c r="N62" s="44" t="s">
        <v>109</v>
      </c>
      <c r="O62" s="43">
        <v>0.25</v>
      </c>
      <c r="P62" s="43">
        <f>Tabela202[[#This Row],[Importância]]-(Tabela202[[#This Row],[Importância]]*Tabela202[[#This Row],[Nível de Mitigação]])</f>
        <v>3</v>
      </c>
      <c r="Q62" s="43" t="str">
        <f>IF(OR(Tabela202[[#This Row],[Importância]]&gt;=6,Tabela202[[#This Row],[Severidade]]=3),"Sim","Não")</f>
        <v>Não</v>
      </c>
    </row>
    <row r="63" spans="1:17" ht="75" x14ac:dyDescent="0.25">
      <c r="A63" s="43" t="s">
        <v>89</v>
      </c>
      <c r="B63" s="46" t="s">
        <v>90</v>
      </c>
      <c r="C63" s="43" t="s">
        <v>95</v>
      </c>
      <c r="D63" s="43" t="s">
        <v>19</v>
      </c>
      <c r="E63" s="43" t="s">
        <v>20</v>
      </c>
      <c r="F63" s="43" t="s">
        <v>21</v>
      </c>
      <c r="G63" s="43" t="s">
        <v>22</v>
      </c>
      <c r="H63" s="43">
        <v>1</v>
      </c>
      <c r="I63" s="43">
        <v>2</v>
      </c>
      <c r="J63" s="43">
        <v>3</v>
      </c>
      <c r="K63" s="43">
        <v>1</v>
      </c>
      <c r="L63" s="43">
        <v>1</v>
      </c>
      <c r="M63" s="43">
        <f>Tabela202[[#This Row],[Abrangência]]*Tabela202[[#This Row],[Classe]]*Tabela202[[#This Row],[Severidade]]*Tabela202[[#This Row],[Frequência/ Probabilidade]]+Tabela202[[#This Row],[PCV]]</f>
        <v>5</v>
      </c>
      <c r="N63" s="44" t="s">
        <v>109</v>
      </c>
      <c r="O63" s="43">
        <v>0.25</v>
      </c>
      <c r="P63" s="43">
        <f>Tabela202[[#This Row],[Importância]]-(Tabela202[[#This Row],[Importância]]*Tabela202[[#This Row],[Nível de Mitigação]])</f>
        <v>3.75</v>
      </c>
      <c r="Q63" s="43" t="str">
        <f>IF(OR(Tabela202[[#This Row],[Importância]]&gt;=6,Tabela202[[#This Row],[Severidade]]=3),"Sim","Não")</f>
        <v>Não</v>
      </c>
    </row>
    <row r="64" spans="1:17" ht="105" x14ac:dyDescent="0.25">
      <c r="A64" s="43" t="s">
        <v>89</v>
      </c>
      <c r="B64" s="46" t="s">
        <v>90</v>
      </c>
      <c r="C64" s="43" t="s">
        <v>181</v>
      </c>
      <c r="D64" s="43" t="s">
        <v>182</v>
      </c>
      <c r="E64" s="43" t="s">
        <v>33</v>
      </c>
      <c r="F64" s="43" t="s">
        <v>21</v>
      </c>
      <c r="G64" s="43" t="s">
        <v>34</v>
      </c>
      <c r="H64" s="43">
        <v>1</v>
      </c>
      <c r="I64" s="43">
        <v>1</v>
      </c>
      <c r="J64" s="43">
        <v>2</v>
      </c>
      <c r="K64" s="43">
        <v>2</v>
      </c>
      <c r="L64" s="43">
        <v>2</v>
      </c>
      <c r="M64" s="43">
        <f>Tabela202[[#This Row],[Abrangência]]*Tabela202[[#This Row],[Classe]]*Tabela202[[#This Row],[Severidade]]*Tabela202[[#This Row],[Frequência/ Probabilidade]]+Tabela202[[#This Row],[PCV]]</f>
        <v>6</v>
      </c>
      <c r="N64" s="44" t="s">
        <v>107</v>
      </c>
      <c r="O64" s="43">
        <v>0.25</v>
      </c>
      <c r="P64" s="43">
        <f>Tabela202[[#This Row],[Importância]]-(Tabela202[[#This Row],[Importância]]*Tabela202[[#This Row],[Nível de Mitigação]])</f>
        <v>4.5</v>
      </c>
      <c r="Q64" s="43" t="str">
        <f>IF(OR(Tabela202[[#This Row],[Importância]]&gt;=6,Tabela202[[#This Row],[Severidade]]=3),"Sim","Não")</f>
        <v>Sim</v>
      </c>
    </row>
    <row r="65" spans="1:17" ht="75" x14ac:dyDescent="0.25">
      <c r="A65" s="43" t="s">
        <v>89</v>
      </c>
      <c r="B65" s="46" t="s">
        <v>90</v>
      </c>
      <c r="C65" s="43" t="s">
        <v>87</v>
      </c>
      <c r="D65" s="43" t="s">
        <v>88</v>
      </c>
      <c r="E65" s="43" t="s">
        <v>20</v>
      </c>
      <c r="F65" s="43" t="s">
        <v>51</v>
      </c>
      <c r="G65" s="43" t="s">
        <v>22</v>
      </c>
      <c r="H65" s="43">
        <v>1</v>
      </c>
      <c r="I65" s="43">
        <v>1</v>
      </c>
      <c r="J65" s="43" t="s">
        <v>52</v>
      </c>
      <c r="K65" s="43">
        <v>1</v>
      </c>
      <c r="L65" s="43">
        <v>2</v>
      </c>
      <c r="M65" s="43">
        <f>Tabela202[[#This Row],[Abrangência]]*Tabela202[[#This Row],[Classe]]*Tabela202[[#This Row],[Severidade]]*Tabela202[[#This Row],[Frequência/ Probabilidade]]+Tabela202[[#This Row],[PCV]]</f>
        <v>5</v>
      </c>
      <c r="N65" s="44" t="s">
        <v>108</v>
      </c>
      <c r="O65" s="45">
        <v>0.85</v>
      </c>
      <c r="P65" s="43">
        <f>Tabela202[[#This Row],[Importância]]-(Tabela202[[#This Row],[Importância]]*Tabela202[[#This Row],[Nível de Mitigação]])</f>
        <v>0.75</v>
      </c>
      <c r="Q65" s="43" t="str">
        <f>IF(OR(Tabela202[[#This Row],[Importância]]&gt;=6,Tabela202[[#This Row],[Severidade]]=3),"Sim","Não")</f>
        <v>Não</v>
      </c>
    </row>
    <row r="66" spans="1:17" ht="75" x14ac:dyDescent="0.25">
      <c r="A66" s="43" t="s">
        <v>89</v>
      </c>
      <c r="B66" s="46" t="s">
        <v>90</v>
      </c>
      <c r="C66" s="43" t="s">
        <v>186</v>
      </c>
      <c r="D66" s="43" t="s">
        <v>187</v>
      </c>
      <c r="E66" s="43" t="s">
        <v>33</v>
      </c>
      <c r="F66" s="43" t="s">
        <v>51</v>
      </c>
      <c r="G66" s="43" t="s">
        <v>34</v>
      </c>
      <c r="H66" s="43">
        <v>1</v>
      </c>
      <c r="I66" s="43">
        <v>1</v>
      </c>
      <c r="J66" s="43">
        <v>1</v>
      </c>
      <c r="K66" s="43">
        <v>1</v>
      </c>
      <c r="L66" s="43">
        <v>2</v>
      </c>
      <c r="M66" s="43">
        <f>Tabela202[[#This Row],[Abrangência]]*Tabela202[[#This Row],[Classe]]*Tabela202[[#This Row],[Severidade]]*Tabela202[[#This Row],[Frequência/ Probabilidade]]+Tabela202[[#This Row],[PCV]]</f>
        <v>3</v>
      </c>
      <c r="N66" s="44" t="s">
        <v>188</v>
      </c>
      <c r="O66" s="45">
        <v>0.85</v>
      </c>
      <c r="P66" s="43">
        <f>Tabela202[[#This Row],[Importância]]-(Tabela202[[#This Row],[Importância]]*Tabela202[[#This Row],[Nível de Mitigação]])</f>
        <v>0.45000000000000018</v>
      </c>
      <c r="Q66" s="43" t="str">
        <f>IF(OR(Tabela202[[#This Row],[Importância]]&gt;=6,Tabela202[[#This Row],[Severidade]]=3),"Sim","Não")</f>
        <v>Não</v>
      </c>
    </row>
    <row r="67" spans="1:17" x14ac:dyDescent="0.25">
      <c r="A67" s="43"/>
      <c r="B67" s="46"/>
      <c r="C67" s="43"/>
      <c r="D67" s="43"/>
      <c r="E67" s="43"/>
      <c r="F67" s="43"/>
      <c r="G67" s="43"/>
      <c r="H67" s="43"/>
      <c r="I67" s="43"/>
      <c r="J67" s="43"/>
      <c r="K67" s="43"/>
      <c r="L67" s="43"/>
      <c r="M67" s="43"/>
      <c r="N67" s="44"/>
      <c r="O67" s="45"/>
      <c r="P67" s="43"/>
      <c r="Q67" s="43"/>
    </row>
    <row r="68" spans="1:17" x14ac:dyDescent="0.25">
      <c r="A68" s="11"/>
      <c r="B68" s="13"/>
      <c r="C68" s="12"/>
      <c r="D68" s="12"/>
      <c r="E68" s="12"/>
      <c r="F68" s="12"/>
      <c r="G68" s="14"/>
      <c r="H68" s="12"/>
      <c r="I68" s="12"/>
      <c r="J68" s="12"/>
      <c r="K68" s="12"/>
      <c r="L68" s="12"/>
      <c r="M68" s="12"/>
    </row>
    <row r="69" spans="1:17" x14ac:dyDescent="0.25">
      <c r="A69" s="11"/>
      <c r="B69" s="13"/>
      <c r="C69" s="12"/>
      <c r="D69" s="12"/>
      <c r="E69" s="12"/>
      <c r="F69" s="12"/>
      <c r="G69" s="14"/>
      <c r="H69" s="12"/>
      <c r="I69" s="12"/>
      <c r="J69" s="12"/>
      <c r="K69" s="12"/>
      <c r="L69" s="12"/>
      <c r="M69" s="12"/>
    </row>
    <row r="70" spans="1:17" x14ac:dyDescent="0.25">
      <c r="A70" s="11"/>
      <c r="B70" s="13"/>
      <c r="C70" s="12"/>
      <c r="D70" s="12"/>
      <c r="E70" s="12"/>
      <c r="F70" s="12"/>
      <c r="G70" s="12"/>
      <c r="H70" s="12"/>
      <c r="I70" s="12"/>
      <c r="J70" s="12"/>
      <c r="K70" s="12"/>
      <c r="L70" s="12"/>
      <c r="M70" s="12"/>
    </row>
    <row r="71" spans="1:17" x14ac:dyDescent="0.25">
      <c r="A71" s="11"/>
      <c r="B71" s="13"/>
      <c r="C71" s="12"/>
      <c r="D71" s="12"/>
      <c r="E71" s="12"/>
      <c r="F71" s="12"/>
      <c r="G71" s="14"/>
      <c r="H71" s="12"/>
      <c r="I71" s="12"/>
      <c r="J71" s="12"/>
      <c r="K71" s="12"/>
      <c r="L71" s="12"/>
      <c r="M71" s="12"/>
    </row>
  </sheetData>
  <mergeCells count="1">
    <mergeCell ref="A1:Q1"/>
  </mergeCells>
  <pageMargins left="0.511811024" right="0.511811024" top="0.78740157499999996" bottom="0.78740157499999996" header="0.31496062000000002" footer="0.31496062000000002"/>
  <pageSetup scale="4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A846-832B-4A25-924A-68E0141D855A}">
  <dimension ref="B5:D6"/>
  <sheetViews>
    <sheetView showGridLines="0" topLeftCell="A7" zoomScale="80" zoomScaleNormal="80" workbookViewId="0">
      <selection activeCell="J19" sqref="J19"/>
    </sheetView>
  </sheetViews>
  <sheetFormatPr defaultColWidth="9.140625" defaultRowHeight="12" x14ac:dyDescent="0.2"/>
  <cols>
    <col min="1" max="1" width="9.140625" style="32"/>
    <col min="2" max="2" width="21.140625" style="32" customWidth="1"/>
    <col min="3" max="3" width="29.85546875" style="32" customWidth="1"/>
    <col min="4" max="4" width="54.85546875" style="32" customWidth="1"/>
    <col min="5" max="5" width="1.7109375" style="32" customWidth="1"/>
    <col min="6" max="6" width="28.7109375" style="32" customWidth="1"/>
    <col min="7" max="7" width="12" style="32" customWidth="1"/>
    <col min="8" max="8" width="11.5703125" style="32" customWidth="1"/>
    <col min="9" max="9" width="13.85546875" style="32" customWidth="1"/>
    <col min="10" max="10" width="11.5703125" style="32" customWidth="1"/>
    <col min="11" max="11" width="14" style="32" customWidth="1"/>
    <col min="12" max="16384" width="9.140625" style="32"/>
  </cols>
  <sheetData>
    <row r="5" spans="2:4" ht="33" customHeight="1" x14ac:dyDescent="0.45">
      <c r="B5" s="31" t="s">
        <v>104</v>
      </c>
      <c r="D5" s="33"/>
    </row>
    <row r="6" spans="2:4" ht="28.5" x14ac:dyDescent="0.45">
      <c r="B6" s="31"/>
      <c r="D6" s="33"/>
    </row>
  </sheetData>
  <pageMargins left="0.511811024" right="0.511811024" top="0.78740157499999996" bottom="0.78740157499999996" header="0.31496062000000002" footer="0.31496062000000002"/>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6C93-16B9-48AB-A006-C6EC30BEBE56}">
  <dimension ref="B5:D6"/>
  <sheetViews>
    <sheetView showGridLines="0" topLeftCell="A34" zoomScale="80" zoomScaleNormal="80" workbookViewId="0">
      <selection activeCell="D57" sqref="D57"/>
    </sheetView>
  </sheetViews>
  <sheetFormatPr defaultColWidth="9.140625" defaultRowHeight="12" x14ac:dyDescent="0.2"/>
  <cols>
    <col min="1" max="1" width="9.140625" style="32"/>
    <col min="2" max="2" width="21.140625" style="32" customWidth="1"/>
    <col min="3" max="3" width="29.85546875" style="32" customWidth="1"/>
    <col min="4" max="4" width="54.85546875" style="32" customWidth="1"/>
    <col min="5" max="5" width="1.7109375" style="32" customWidth="1"/>
    <col min="6" max="6" width="28.7109375" style="32" customWidth="1"/>
    <col min="7" max="7" width="12" style="32" customWidth="1"/>
    <col min="8" max="8" width="11.5703125" style="32" customWidth="1"/>
    <col min="9" max="9" width="13.85546875" style="32" customWidth="1"/>
    <col min="10" max="10" width="11.5703125" style="32" customWidth="1"/>
    <col min="11" max="11" width="14" style="32" customWidth="1"/>
    <col min="12" max="16384" width="9.140625" style="32"/>
  </cols>
  <sheetData>
    <row r="5" spans="2:4" ht="39" customHeight="1" x14ac:dyDescent="0.45">
      <c r="B5" s="31" t="s">
        <v>104</v>
      </c>
      <c r="D5" s="33"/>
    </row>
    <row r="6" spans="2:4" ht="28.5" x14ac:dyDescent="0.45">
      <c r="B6" s="31"/>
      <c r="D6" s="33"/>
    </row>
  </sheetData>
  <pageMargins left="0.511811024" right="0.511811024" top="0.78740157499999996" bottom="0.78740157499999996" header="0.31496062000000002" footer="0.31496062000000002"/>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656EE-2D02-46D2-BB54-129ACF0813A6}">
  <dimension ref="B5:D6"/>
  <sheetViews>
    <sheetView showGridLines="0" topLeftCell="A31" zoomScale="80" zoomScaleNormal="80" workbookViewId="0">
      <selection activeCell="J6" sqref="J6"/>
    </sheetView>
  </sheetViews>
  <sheetFormatPr defaultColWidth="9.140625" defaultRowHeight="12" x14ac:dyDescent="0.2"/>
  <cols>
    <col min="1" max="1" width="9.140625" style="32"/>
    <col min="2" max="2" width="21.140625" style="32" customWidth="1"/>
    <col min="3" max="3" width="29.85546875" style="32" customWidth="1"/>
    <col min="4" max="4" width="54.85546875" style="32" customWidth="1"/>
    <col min="5" max="5" width="1.7109375" style="32" customWidth="1"/>
    <col min="6" max="6" width="28.7109375" style="32" customWidth="1"/>
    <col min="7" max="7" width="12" style="32" customWidth="1"/>
    <col min="8" max="8" width="13.85546875" style="32" customWidth="1"/>
    <col min="9" max="9" width="11.5703125" style="32" customWidth="1"/>
    <col min="10" max="10" width="14" style="32" customWidth="1"/>
    <col min="11" max="16384" width="9.140625" style="32"/>
  </cols>
  <sheetData>
    <row r="5" spans="2:4" ht="35.25" customHeight="1" x14ac:dyDescent="0.45">
      <c r="B5" s="31" t="s">
        <v>104</v>
      </c>
      <c r="D5" s="33"/>
    </row>
    <row r="6" spans="2:4" ht="28.5" x14ac:dyDescent="0.45">
      <c r="B6" s="31"/>
      <c r="D6" s="33"/>
    </row>
  </sheetData>
  <pageMargins left="0.511811024" right="0.511811024" top="0.78740157499999996" bottom="0.78740157499999996" header="0.31496062000000002" footer="0.31496062000000002"/>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D9A4-CEB8-43E8-8C7E-CBC60D4C881A}">
  <dimension ref="B7:E17"/>
  <sheetViews>
    <sheetView showGridLines="0" topLeftCell="A7" workbookViewId="0">
      <selection activeCell="D15" sqref="D15"/>
    </sheetView>
  </sheetViews>
  <sheetFormatPr defaultRowHeight="15" x14ac:dyDescent="0.25"/>
  <cols>
    <col min="2" max="2" width="15.5703125" customWidth="1"/>
    <col min="3" max="3" width="15.140625" customWidth="1"/>
    <col min="4" max="4" width="37.140625" customWidth="1"/>
  </cols>
  <sheetData>
    <row r="7" spans="2:5" ht="26.25" x14ac:dyDescent="0.4">
      <c r="B7" s="62" t="s">
        <v>156</v>
      </c>
      <c r="C7" s="62"/>
      <c r="D7" s="62"/>
    </row>
    <row r="8" spans="2:5" ht="26.25" x14ac:dyDescent="0.4">
      <c r="B8" s="25"/>
      <c r="C8" s="25"/>
      <c r="D8" s="24"/>
    </row>
    <row r="9" spans="2:5" ht="21" x14ac:dyDescent="0.35">
      <c r="B9" s="26" t="s">
        <v>157</v>
      </c>
      <c r="C9" s="26" t="s">
        <v>158</v>
      </c>
      <c r="D9" s="26" t="s">
        <v>159</v>
      </c>
      <c r="E9" s="28"/>
    </row>
    <row r="10" spans="2:5" ht="45" customHeight="1" x14ac:dyDescent="0.25">
      <c r="B10" s="27" t="s">
        <v>161</v>
      </c>
      <c r="C10" s="29">
        <v>44621</v>
      </c>
      <c r="D10" s="17" t="s">
        <v>160</v>
      </c>
    </row>
    <row r="11" spans="2:5" x14ac:dyDescent="0.25">
      <c r="B11" s="27" t="s">
        <v>162</v>
      </c>
      <c r="C11" s="29">
        <v>44927</v>
      </c>
      <c r="D11" s="17" t="s">
        <v>168</v>
      </c>
    </row>
    <row r="12" spans="2:5" x14ac:dyDescent="0.25">
      <c r="B12" s="27" t="s">
        <v>163</v>
      </c>
      <c r="C12" s="29">
        <v>44958</v>
      </c>
      <c r="D12" s="17" t="s">
        <v>167</v>
      </c>
    </row>
    <row r="13" spans="2:5" ht="34.5" customHeight="1" x14ac:dyDescent="0.25">
      <c r="B13" s="27" t="s">
        <v>164</v>
      </c>
      <c r="C13" s="29">
        <v>45352</v>
      </c>
      <c r="D13" s="34" t="s">
        <v>166</v>
      </c>
    </row>
    <row r="14" spans="2:5" ht="60" customHeight="1" x14ac:dyDescent="0.25">
      <c r="B14" s="27" t="s">
        <v>165</v>
      </c>
      <c r="C14" s="29">
        <v>45383</v>
      </c>
      <c r="D14" s="34" t="s">
        <v>169</v>
      </c>
    </row>
    <row r="15" spans="2:5" ht="60" x14ac:dyDescent="0.25">
      <c r="B15" s="27" t="s">
        <v>185</v>
      </c>
      <c r="C15" s="29">
        <v>45474</v>
      </c>
      <c r="D15" s="34" t="s">
        <v>169</v>
      </c>
    </row>
    <row r="16" spans="2:5" x14ac:dyDescent="0.25">
      <c r="B16" s="30"/>
      <c r="C16" s="30"/>
      <c r="D16" s="17"/>
    </row>
    <row r="17" spans="2:4" x14ac:dyDescent="0.25">
      <c r="B17" s="30"/>
      <c r="C17" s="30"/>
      <c r="D17" s="17"/>
    </row>
  </sheetData>
  <mergeCells count="1">
    <mergeCell ref="B7:D7"/>
  </mergeCells>
  <phoneticPr fontId="10" type="noConversion"/>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4</vt:i4>
      </vt:variant>
    </vt:vector>
  </HeadingPairs>
  <TitlesOfParts>
    <vt:vector size="11" baseType="lpstr">
      <vt:lpstr>CAPA</vt:lpstr>
      <vt:lpstr>LISTA</vt:lpstr>
      <vt:lpstr>BASE</vt:lpstr>
      <vt:lpstr>Matriz de risco (1)</vt:lpstr>
      <vt:lpstr>Matriz de risco (2)</vt:lpstr>
      <vt:lpstr>Matriz de risco (3)</vt:lpstr>
      <vt:lpstr>revisões</vt:lpstr>
      <vt:lpstr>CAPA!Area_de_impressao</vt:lpstr>
      <vt:lpstr>'Matriz de risco (1)'!Area_de_impressao</vt:lpstr>
      <vt:lpstr>'Matriz de risco (2)'!Area_de_impressao</vt:lpstr>
      <vt:lpstr>'Matriz de risco (3)'!Area_de_impressao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Valéria Lima</cp:lastModifiedBy>
  <cp:lastPrinted>2024-04-17T20:29:05Z</cp:lastPrinted>
  <dcterms:created xsi:type="dcterms:W3CDTF">2022-04-04T22:21:29Z</dcterms:created>
  <dcterms:modified xsi:type="dcterms:W3CDTF">2024-07-03T13:34:15Z</dcterms:modified>
</cp:coreProperties>
</file>